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au-my.sharepoint.com/personal/jaymorris_health_fau_edu/Documents/Desktop/"/>
    </mc:Choice>
  </mc:AlternateContent>
  <xr:revisionPtr revIDLastSave="151" documentId="8_{3BC2922B-CE80-4984-A55E-17981F031419}" xr6:coauthVersionLast="47" xr6:coauthVersionMax="47" xr10:uidLastSave="{097EB9B7-F0B7-452F-9DED-5AD7B5D6B608}"/>
  <bookViews>
    <workbookView xWindow="-120" yWindow="-120" windowWidth="29040" windowHeight="15720" activeTab="3" xr2:uid="{00000000-000D-0000-FFFF-FFFF00000000}"/>
  </bookViews>
  <sheets>
    <sheet name="M1 Budget Worksheet" sheetId="1" r:id="rId1"/>
    <sheet name="M2 Budget Worksheet" sheetId="2" r:id="rId2"/>
    <sheet name="M3 Budget Worksheet" sheetId="3" r:id="rId3"/>
    <sheet name="M4 Budget Worksheet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2" l="1"/>
  <c r="C37" i="3"/>
  <c r="B40" i="3"/>
  <c r="D8" i="4"/>
  <c r="C8" i="4"/>
  <c r="D8" i="3"/>
  <c r="E8" i="3" s="1"/>
  <c r="C8" i="3"/>
  <c r="D8" i="1"/>
  <c r="C8" i="1"/>
  <c r="D8" i="2"/>
  <c r="C8" i="2"/>
  <c r="B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19" i="4"/>
  <c r="C40" i="4" s="1"/>
  <c r="C45" i="4" s="1"/>
  <c r="B16" i="4"/>
  <c r="D15" i="4"/>
  <c r="C15" i="4"/>
  <c r="E15" i="4" s="1"/>
  <c r="E14" i="4"/>
  <c r="D14" i="4"/>
  <c r="C14" i="4"/>
  <c r="D13" i="4"/>
  <c r="C13" i="4"/>
  <c r="E13" i="4" s="1"/>
  <c r="E12" i="4"/>
  <c r="D12" i="4"/>
  <c r="C12" i="4"/>
  <c r="E11" i="4"/>
  <c r="D11" i="4"/>
  <c r="C11" i="4"/>
  <c r="E10" i="4"/>
  <c r="D10" i="4"/>
  <c r="C10" i="4"/>
  <c r="D9" i="4"/>
  <c r="C9" i="4"/>
  <c r="E9" i="4" s="1"/>
  <c r="E8" i="4"/>
  <c r="E7" i="4"/>
  <c r="D7" i="4"/>
  <c r="D16" i="4" s="1"/>
  <c r="C7" i="4"/>
  <c r="C39" i="3"/>
  <c r="C38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19" i="3"/>
  <c r="B16" i="3"/>
  <c r="D15" i="3"/>
  <c r="C15" i="3"/>
  <c r="D14" i="3"/>
  <c r="C14" i="3"/>
  <c r="E14" i="3" s="1"/>
  <c r="D13" i="3"/>
  <c r="C13" i="3"/>
  <c r="D12" i="3"/>
  <c r="C12" i="3"/>
  <c r="D11" i="3"/>
  <c r="E11" i="3" s="1"/>
  <c r="C11" i="3"/>
  <c r="D10" i="3"/>
  <c r="C10" i="3"/>
  <c r="E10" i="3" s="1"/>
  <c r="D9" i="3"/>
  <c r="C9" i="3"/>
  <c r="D7" i="3"/>
  <c r="C7" i="3"/>
  <c r="B41" i="2"/>
  <c r="C40" i="2"/>
  <c r="C39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19" i="2"/>
  <c r="B16" i="2"/>
  <c r="D15" i="2"/>
  <c r="C15" i="2"/>
  <c r="D14" i="2"/>
  <c r="C14" i="2"/>
  <c r="E14" i="2" s="1"/>
  <c r="D13" i="2"/>
  <c r="E13" i="2" s="1"/>
  <c r="C13" i="2"/>
  <c r="E12" i="2"/>
  <c r="D12" i="2"/>
  <c r="C12" i="2"/>
  <c r="D11" i="2"/>
  <c r="C11" i="2"/>
  <c r="D10" i="2"/>
  <c r="E10" i="2" s="1"/>
  <c r="C10" i="2"/>
  <c r="D9" i="2"/>
  <c r="C9" i="2"/>
  <c r="D7" i="2"/>
  <c r="C7" i="2"/>
  <c r="B41" i="1"/>
  <c r="D40" i="1"/>
  <c r="C40" i="1"/>
  <c r="D39" i="1"/>
  <c r="C39" i="1"/>
  <c r="D38" i="1"/>
  <c r="C38" i="1"/>
  <c r="D37" i="1"/>
  <c r="C37" i="1"/>
  <c r="D36" i="1"/>
  <c r="C36" i="1"/>
  <c r="D35" i="1"/>
  <c r="C35" i="1"/>
  <c r="D34" i="1"/>
  <c r="C34" i="1"/>
  <c r="D33" i="1"/>
  <c r="C33" i="1"/>
  <c r="D32" i="1"/>
  <c r="C32" i="1"/>
  <c r="D31" i="1"/>
  <c r="C31" i="1"/>
  <c r="D30" i="1"/>
  <c r="C30" i="1"/>
  <c r="D29" i="1"/>
  <c r="C29" i="1"/>
  <c r="D28" i="1"/>
  <c r="C28" i="1"/>
  <c r="D27" i="1"/>
  <c r="C27" i="1"/>
  <c r="D26" i="1"/>
  <c r="C26" i="1"/>
  <c r="D25" i="1"/>
  <c r="C25" i="1"/>
  <c r="D24" i="1"/>
  <c r="C24" i="1"/>
  <c r="D23" i="1"/>
  <c r="C23" i="1"/>
  <c r="D22" i="1"/>
  <c r="C22" i="1"/>
  <c r="C20" i="1"/>
  <c r="B16" i="1"/>
  <c r="D15" i="1"/>
  <c r="E15" i="1" s="1"/>
  <c r="C15" i="1"/>
  <c r="D14" i="1"/>
  <c r="C14" i="1"/>
  <c r="D13" i="1"/>
  <c r="E13" i="1" s="1"/>
  <c r="C13" i="1"/>
  <c r="D12" i="1"/>
  <c r="C12" i="1"/>
  <c r="E12" i="1" s="1"/>
  <c r="D11" i="1"/>
  <c r="C11" i="1"/>
  <c r="D10" i="1"/>
  <c r="C10" i="1"/>
  <c r="D9" i="1"/>
  <c r="E9" i="1" s="1"/>
  <c r="C9" i="1"/>
  <c r="E8" i="1"/>
  <c r="D7" i="1"/>
  <c r="C7" i="1"/>
  <c r="C40" i="3" l="1"/>
  <c r="C45" i="3" s="1"/>
  <c r="E15" i="2"/>
  <c r="E8" i="2"/>
  <c r="E9" i="2"/>
  <c r="E11" i="2"/>
  <c r="E15" i="3"/>
  <c r="E12" i="3"/>
  <c r="E13" i="3"/>
  <c r="D16" i="3"/>
  <c r="E9" i="3"/>
  <c r="C16" i="4"/>
  <c r="C16" i="2"/>
  <c r="C41" i="2"/>
  <c r="C46" i="2" s="1"/>
  <c r="D16" i="2"/>
  <c r="C16" i="1"/>
  <c r="E7" i="1"/>
  <c r="E16" i="1" s="1"/>
  <c r="E14" i="1"/>
  <c r="D16" i="1"/>
  <c r="E10" i="1"/>
  <c r="E11" i="1"/>
  <c r="C41" i="1"/>
  <c r="C46" i="1" s="1"/>
  <c r="E16" i="4"/>
  <c r="C44" i="4" s="1"/>
  <c r="C46" i="4" s="1"/>
  <c r="E7" i="3"/>
  <c r="E16" i="3" s="1"/>
  <c r="C44" i="3" s="1"/>
  <c r="C16" i="3"/>
  <c r="D20" i="1"/>
  <c r="D41" i="1" s="1"/>
  <c r="D46" i="1" s="1"/>
  <c r="E7" i="2"/>
  <c r="C46" i="3" l="1"/>
  <c r="E16" i="2"/>
  <c r="C45" i="2" s="1"/>
  <c r="C47" i="2" s="1"/>
  <c r="C45" i="1"/>
  <c r="C47" i="1" s="1"/>
  <c r="D45" i="1"/>
  <c r="D47" i="1" s="1"/>
</calcChain>
</file>

<file path=xl/sharedStrings.xml><?xml version="1.0" encoding="utf-8"?>
<sst xmlns="http://schemas.openxmlformats.org/spreadsheetml/2006/main" count="224" uniqueCount="73">
  <si>
    <t>M1 Student Budget Worksheet</t>
  </si>
  <si>
    <t>* June and July are not funded, as you are not enrolled</t>
  </si>
  <si>
    <t xml:space="preserve">   (You will need determine how to fund those months, or spread your 10 months of funding over 12 months)</t>
  </si>
  <si>
    <t>Select Residency Below</t>
  </si>
  <si>
    <t>Name:</t>
  </si>
  <si>
    <t>Z#:</t>
  </si>
  <si>
    <t>Date:</t>
  </si>
  <si>
    <t>Residency:-&gt;</t>
  </si>
  <si>
    <t>Florida Resident</t>
  </si>
  <si>
    <t>Resources (enter annual amounts)</t>
  </si>
  <si>
    <t>Grants and Scholarships</t>
  </si>
  <si>
    <t>Graduate PLUS Loan (Legacy Borrowers Only)</t>
  </si>
  <si>
    <t>Private Student Loan</t>
  </si>
  <si>
    <t>Summer Earnings</t>
  </si>
  <si>
    <t>Savings/Assets</t>
  </si>
  <si>
    <t>Payments from Trusts</t>
  </si>
  <si>
    <t>Spouse's Contribution</t>
  </si>
  <si>
    <t>Parent Contribution/Gifts</t>
  </si>
  <si>
    <t>Total Resources</t>
  </si>
  <si>
    <t>Enrolled</t>
  </si>
  <si>
    <t>w/June &amp; July</t>
  </si>
  <si>
    <t>Expenses (enter monthly amounts)</t>
  </si>
  <si>
    <t>10 Months</t>
  </si>
  <si>
    <t>12 Months</t>
  </si>
  <si>
    <t>Tuition and Fees (Includes Owl Card)</t>
  </si>
  <si>
    <t>Books/Supplies/Equipment (*allowance)</t>
  </si>
  <si>
    <t>Rent</t>
  </si>
  <si>
    <t>Utilities (Electric, water, sewer, trash)</t>
  </si>
  <si>
    <t>Cable/Internet</t>
  </si>
  <si>
    <t>Telephone</t>
  </si>
  <si>
    <t>Groceries</t>
  </si>
  <si>
    <t>Meals away from home (eating out)</t>
  </si>
  <si>
    <t>Household Supplies (cleaning)</t>
  </si>
  <si>
    <t>Hair/Grooming</t>
  </si>
  <si>
    <t>Dry Cleaning/Laundry</t>
  </si>
  <si>
    <t>Parking/Tolls</t>
  </si>
  <si>
    <t>Gasoline &amp; Routine Auto Maintenance</t>
  </si>
  <si>
    <t>Other Transportation (bus, cab, etc.)</t>
  </si>
  <si>
    <t>Auto Insurance</t>
  </si>
  <si>
    <t>Auto Payment</t>
  </si>
  <si>
    <t>Health/Disability Insurance</t>
  </si>
  <si>
    <t>Medical/Dental Medication</t>
  </si>
  <si>
    <t>Child/Dependent Care</t>
  </si>
  <si>
    <t>Credit Card Payment</t>
  </si>
  <si>
    <t>Recreation/Entertainment</t>
  </si>
  <si>
    <t>Total Expenses</t>
  </si>
  <si>
    <t>*Allowance in your budget for these costs</t>
  </si>
  <si>
    <t>Balance Sheet</t>
  </si>
  <si>
    <t>EQUALS Surplus or (Deficit)</t>
  </si>
  <si>
    <t>M2 Student Budget Worksheet</t>
  </si>
  <si>
    <t>Tuition and Fees</t>
  </si>
  <si>
    <t>Step 1 Exam</t>
  </si>
  <si>
    <t>Total Resources (disbursed amts)</t>
  </si>
  <si>
    <t>M3 Student Budget Worksheet</t>
  </si>
  <si>
    <t>M4 Student Budget Worksheet</t>
  </si>
  <si>
    <t>Unsubsidized Direct Loan</t>
  </si>
  <si>
    <t>August 
Disbursement</t>
  </si>
  <si>
    <t>January
Disbursement</t>
  </si>
  <si>
    <t>Annual 
Amount</t>
  </si>
  <si>
    <t>Total
Disbursed</t>
  </si>
  <si>
    <t>Monthly Amount</t>
  </si>
  <si>
    <t>9 Month Amount</t>
  </si>
  <si>
    <t xml:space="preserve">Books/Supplies/Equipment </t>
  </si>
  <si>
    <t>10 Month Amount</t>
  </si>
  <si>
    <t>12 Month Amount</t>
  </si>
  <si>
    <t>May
Disbursement</t>
  </si>
  <si>
    <t>October
Disbursement</t>
  </si>
  <si>
    <t>M4 Year = 12 Months, May - April</t>
  </si>
  <si>
    <t>M3 Year = 12 Months, May - April</t>
  </si>
  <si>
    <t>M2 Year = 9 Months, August- April</t>
  </si>
  <si>
    <t>Enter amounts in the light blue cells; the grey cells will auto-populate.</t>
  </si>
  <si>
    <t xml:space="preserve">Unsubsidized Direct Loan </t>
  </si>
  <si>
    <t>M1 Year = 10 Months, August - 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</si>
</sst>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;\(\$#,##0\);&quot;-&quot;"/>
  </numFmts>
  <fonts count="18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rgb="FF1A1A1A"/>
      <name val="Calibri"/>
      <family val="2"/>
      <scheme val="minor"/>
    </font>
    <font>
      <i/>
      <sz val="10"/>
      <color rgb="FFBDD7EE"/>
      <name val="Calibri"/>
      <family val="2"/>
      <scheme val="minor"/>
    </font>
    <font>
      <b/>
      <sz val="9"/>
      <color rgb="FFC00000"/>
      <name val="Calibri"/>
      <family val="2"/>
      <scheme val="minor"/>
    </font>
    <font>
      <b/>
      <sz val="9"/>
      <color rgb="FF1F5C99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10"/>
      <color rgb="FF404040"/>
      <name val="Calibri"/>
      <family val="2"/>
      <scheme val="minor"/>
    </font>
    <font>
      <b/>
      <sz val="10"/>
      <color rgb="FF1F5C99"/>
      <name val="Calibri"/>
      <family val="2"/>
      <scheme val="minor"/>
    </font>
    <font>
      <b/>
      <sz val="10"/>
      <color rgb="FF1F3864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rgb="FFBDD7EE"/>
      <name val="Calibri"/>
      <family val="2"/>
      <scheme val="minor"/>
    </font>
    <font>
      <sz val="10"/>
      <color rgb="FF1F3864"/>
      <name val="Calibri"/>
      <family val="2"/>
      <scheme val="minor"/>
    </font>
    <font>
      <sz val="10"/>
      <color rgb="FF7B1B1B"/>
      <name val="Calibri"/>
      <family val="2"/>
      <scheme val="minor"/>
    </font>
    <font>
      <b/>
      <sz val="10"/>
      <color rgb="FF1A4731"/>
      <name val="Calibri"/>
      <family val="2"/>
      <scheme val="minor"/>
    </font>
    <font>
      <i/>
      <sz val="8"/>
      <color rgb="FF747474"/>
      <name val="Calibri"/>
      <family val="2"/>
      <scheme val="minor"/>
    </font>
    <font>
      <i/>
      <sz val="8"/>
      <color rgb="FF2470B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DF4FB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EBF7FF"/>
        <bgColor indexed="64"/>
      </patternFill>
    </fill>
    <fill>
      <patternFill patternType="solid">
        <fgColor rgb="FFD6E4F7"/>
        <bgColor indexed="64"/>
      </patternFill>
    </fill>
    <fill>
      <patternFill patternType="solid">
        <fgColor rgb="FFFDECEA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/>
      <bottom style="thin">
        <color rgb="FFDDDDDD"/>
      </bottom>
      <diagonal/>
    </border>
    <border>
      <left/>
      <right/>
      <top style="medium">
        <color rgb="FF1F3864"/>
      </top>
      <bottom style="medium">
        <color rgb="FF1F3864"/>
      </bottom>
      <diagonal/>
    </border>
    <border>
      <left/>
      <right/>
      <top/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6" fillId="7" borderId="0" xfId="0" applyFont="1" applyFill="1" applyAlignment="1">
      <alignment horizontal="left" vertical="center"/>
    </xf>
    <xf numFmtId="0" fontId="7" fillId="7" borderId="0" xfId="0" applyFont="1" applyFill="1" applyAlignment="1">
      <alignment horizontal="center" vertical="center"/>
    </xf>
    <xf numFmtId="0" fontId="8" fillId="3" borderId="3" xfId="0" applyFont="1" applyFill="1" applyBorder="1" applyAlignment="1">
      <alignment horizontal="left" vertical="center"/>
    </xf>
    <xf numFmtId="164" fontId="9" fillId="8" borderId="2" xfId="0" applyNumberFormat="1" applyFont="1" applyFill="1" applyBorder="1" applyAlignment="1">
      <alignment horizontal="right" vertical="center"/>
    </xf>
    <xf numFmtId="164" fontId="8" fillId="3" borderId="3" xfId="0" applyNumberFormat="1" applyFont="1" applyFill="1" applyBorder="1" applyAlignment="1">
      <alignment horizontal="right" vertical="center"/>
    </xf>
    <xf numFmtId="0" fontId="8" fillId="4" borderId="3" xfId="0" applyFont="1" applyFill="1" applyBorder="1" applyAlignment="1">
      <alignment horizontal="left" vertical="center"/>
    </xf>
    <xf numFmtId="164" fontId="8" fillId="4" borderId="3" xfId="0" applyNumberFormat="1" applyFont="1" applyFill="1" applyBorder="1" applyAlignment="1">
      <alignment horizontal="right" vertical="center"/>
    </xf>
    <xf numFmtId="0" fontId="2" fillId="7" borderId="0" xfId="0" applyFont="1" applyFill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3" fillId="9" borderId="5" xfId="0" applyFont="1" applyFill="1" applyBorder="1" applyAlignment="1">
      <alignment horizontal="left" vertical="center"/>
    </xf>
    <xf numFmtId="0" fontId="2" fillId="9" borderId="5" xfId="0" applyFont="1" applyFill="1" applyBorder="1" applyAlignment="1">
      <alignment horizontal="left" vertical="center"/>
    </xf>
    <xf numFmtId="164" fontId="13" fillId="9" borderId="5" xfId="0" applyNumberFormat="1" applyFont="1" applyFill="1" applyBorder="1" applyAlignment="1">
      <alignment horizontal="right" vertical="center"/>
    </xf>
    <xf numFmtId="0" fontId="14" fillId="10" borderId="5" xfId="0" applyFont="1" applyFill="1" applyBorder="1" applyAlignment="1">
      <alignment horizontal="left" vertical="center"/>
    </xf>
    <xf numFmtId="0" fontId="2" fillId="10" borderId="5" xfId="0" applyFont="1" applyFill="1" applyBorder="1" applyAlignment="1">
      <alignment horizontal="left" vertical="center"/>
    </xf>
    <xf numFmtId="164" fontId="14" fillId="10" borderId="5" xfId="0" applyNumberFormat="1" applyFont="1" applyFill="1" applyBorder="1" applyAlignment="1">
      <alignment horizontal="right" vertical="center"/>
    </xf>
    <xf numFmtId="0" fontId="7" fillId="7" borderId="0" xfId="0" applyFont="1" applyFill="1" applyAlignment="1">
      <alignment horizontal="center" vertical="center" wrapText="1"/>
    </xf>
    <xf numFmtId="0" fontId="10" fillId="11" borderId="4" xfId="0" applyFont="1" applyFill="1" applyBorder="1" applyAlignment="1">
      <alignment horizontal="left" vertical="center"/>
    </xf>
    <xf numFmtId="164" fontId="10" fillId="11" borderId="4" xfId="0" applyNumberFormat="1" applyFont="1" applyFill="1" applyBorder="1" applyAlignment="1">
      <alignment horizontal="right" vertical="center"/>
    </xf>
    <xf numFmtId="0" fontId="2" fillId="11" borderId="4" xfId="0" applyFont="1" applyFill="1" applyBorder="1" applyAlignment="1">
      <alignment horizontal="left" vertical="center"/>
    </xf>
    <xf numFmtId="0" fontId="14" fillId="11" borderId="5" xfId="0" applyFont="1" applyFill="1" applyBorder="1" applyAlignment="1">
      <alignment horizontal="left" vertical="center"/>
    </xf>
    <xf numFmtId="0" fontId="2" fillId="11" borderId="5" xfId="0" applyFont="1" applyFill="1" applyBorder="1" applyAlignment="1">
      <alignment horizontal="left" vertical="center"/>
    </xf>
    <xf numFmtId="164" fontId="14" fillId="11" borderId="5" xfId="0" applyNumberFormat="1" applyFont="1" applyFill="1" applyBorder="1" applyAlignment="1">
      <alignment horizontal="right" vertical="center"/>
    </xf>
    <xf numFmtId="0" fontId="2" fillId="12" borderId="5" xfId="0" applyFont="1" applyFill="1" applyBorder="1" applyAlignment="1">
      <alignment horizontal="left" vertical="center"/>
    </xf>
    <xf numFmtId="0" fontId="10" fillId="12" borderId="4" xfId="0" applyFont="1" applyFill="1" applyBorder="1" applyAlignment="1">
      <alignment horizontal="left" vertical="center"/>
    </xf>
    <xf numFmtId="164" fontId="10" fillId="12" borderId="4" xfId="0" applyNumberFormat="1" applyFont="1" applyFill="1" applyBorder="1" applyAlignment="1">
      <alignment horizontal="right" vertical="center"/>
    </xf>
    <xf numFmtId="0" fontId="15" fillId="12" borderId="5" xfId="0" applyFont="1" applyFill="1" applyBorder="1" applyAlignment="1">
      <alignment horizontal="left" vertical="center"/>
    </xf>
    <xf numFmtId="164" fontId="15" fillId="12" borderId="5" xfId="0" applyNumberFormat="1" applyFont="1" applyFill="1" applyBorder="1" applyAlignment="1">
      <alignment horizontal="righ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7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showGridLines="0" workbookViewId="0">
      <pane ySplit="1" topLeftCell="A2" activePane="bottomLeft" state="frozen"/>
      <selection pane="bottomLeft" activeCell="A5" sqref="A5"/>
    </sheetView>
  </sheetViews>
  <sheetFormatPr defaultRowHeight="15" x14ac:dyDescent="0.25"/>
  <cols>
    <col min="1" max="1" width="36.5703125" customWidth="1"/>
    <col min="2" max="2" width="18.5703125" customWidth="1"/>
    <col min="3" max="4" width="13.7109375" customWidth="1"/>
    <col min="5" max="5" width="9.5703125" bestFit="1" customWidth="1"/>
    <col min="6" max="6" width="22.7109375" customWidth="1"/>
  </cols>
  <sheetData>
    <row r="1" spans="1:6" ht="28.15" customHeight="1" x14ac:dyDescent="0.25">
      <c r="A1" s="1" t="s">
        <v>0</v>
      </c>
      <c r="B1" s="2"/>
      <c r="C1" s="3" t="s">
        <v>72</v>
      </c>
      <c r="D1" s="2"/>
      <c r="E1" s="2"/>
      <c r="F1" s="2"/>
    </row>
    <row r="2" spans="1:6" ht="13.9" customHeight="1" x14ac:dyDescent="0.25">
      <c r="A2" s="4"/>
      <c r="B2" s="4"/>
      <c r="C2" s="4"/>
      <c r="D2" s="4"/>
      <c r="E2" s="4"/>
      <c r="F2" s="40" t="s">
        <v>3</v>
      </c>
    </row>
    <row r="3" spans="1:6" ht="19.899999999999999" customHeight="1" x14ac:dyDescent="0.25">
      <c r="A3" s="5" t="s">
        <v>4</v>
      </c>
      <c r="B3" s="5" t="s">
        <v>5</v>
      </c>
      <c r="C3" s="38" t="s">
        <v>6</v>
      </c>
      <c r="D3" s="39"/>
      <c r="E3" s="5" t="s">
        <v>7</v>
      </c>
      <c r="F3" s="6" t="s">
        <v>8</v>
      </c>
    </row>
    <row r="4" spans="1:6" ht="6" customHeight="1" x14ac:dyDescent="0.25">
      <c r="A4" s="4"/>
      <c r="B4" s="4"/>
      <c r="C4" s="4"/>
      <c r="D4" s="4"/>
      <c r="E4" s="4"/>
      <c r="F4" s="4"/>
    </row>
    <row r="5" spans="1:6" x14ac:dyDescent="0.25">
      <c r="A5" s="42" t="s">
        <v>70</v>
      </c>
      <c r="B5" s="7"/>
      <c r="C5" s="7"/>
      <c r="D5" s="7"/>
      <c r="E5" s="7"/>
      <c r="F5" s="7"/>
    </row>
    <row r="6" spans="1:6" ht="24" x14ac:dyDescent="0.25">
      <c r="A6" s="8" t="s">
        <v>9</v>
      </c>
      <c r="B6" s="26" t="s">
        <v>58</v>
      </c>
      <c r="C6" s="26" t="s">
        <v>56</v>
      </c>
      <c r="D6" s="26" t="s">
        <v>57</v>
      </c>
      <c r="E6" s="26" t="s">
        <v>59</v>
      </c>
      <c r="F6" s="4"/>
    </row>
    <row r="7" spans="1:6" ht="16.899999999999999" customHeight="1" x14ac:dyDescent="0.25">
      <c r="A7" s="10" t="s">
        <v>10</v>
      </c>
      <c r="B7" s="11">
        <v>0</v>
      </c>
      <c r="C7" s="12">
        <f>B7/2</f>
        <v>0</v>
      </c>
      <c r="D7" s="12">
        <f>B7/2</f>
        <v>0</v>
      </c>
      <c r="E7" s="12">
        <f t="shared" ref="E7:E15" si="0">SUM(C7:D7)</f>
        <v>0</v>
      </c>
      <c r="F7" s="4"/>
    </row>
    <row r="8" spans="1:6" ht="16.899999999999999" customHeight="1" x14ac:dyDescent="0.25">
      <c r="A8" s="13" t="s">
        <v>71</v>
      </c>
      <c r="B8" s="11">
        <v>0</v>
      </c>
      <c r="C8" s="14">
        <f>(B8-(B8*0.01057))/2</f>
        <v>0</v>
      </c>
      <c r="D8" s="14">
        <f>(B8-(B8*0.01057))/2</f>
        <v>0</v>
      </c>
      <c r="E8" s="14">
        <f t="shared" si="0"/>
        <v>0</v>
      </c>
      <c r="F8" s="4"/>
    </row>
    <row r="9" spans="1:6" ht="16.899999999999999" customHeight="1" x14ac:dyDescent="0.25">
      <c r="A9" s="10" t="s">
        <v>11</v>
      </c>
      <c r="B9" s="11">
        <v>0</v>
      </c>
      <c r="C9" s="12">
        <f>(B9-(B9*0.04248))/2</f>
        <v>0</v>
      </c>
      <c r="D9" s="12">
        <f>(B9-(B9*0.04248))/2</f>
        <v>0</v>
      </c>
      <c r="E9" s="12">
        <f t="shared" si="0"/>
        <v>0</v>
      </c>
      <c r="F9" s="4"/>
    </row>
    <row r="10" spans="1:6" ht="16.899999999999999" customHeight="1" x14ac:dyDescent="0.25">
      <c r="A10" s="13" t="s">
        <v>12</v>
      </c>
      <c r="B10" s="11">
        <v>0</v>
      </c>
      <c r="C10" s="14">
        <f t="shared" ref="C10:C15" si="1">B10/2</f>
        <v>0</v>
      </c>
      <c r="D10" s="14">
        <f t="shared" ref="D10:D15" si="2">B10/2</f>
        <v>0</v>
      </c>
      <c r="E10" s="14">
        <f t="shared" si="0"/>
        <v>0</v>
      </c>
      <c r="F10" s="4"/>
    </row>
    <row r="11" spans="1:6" ht="16.899999999999999" customHeight="1" x14ac:dyDescent="0.25">
      <c r="A11" s="10" t="s">
        <v>13</v>
      </c>
      <c r="B11" s="11">
        <v>0</v>
      </c>
      <c r="C11" s="12">
        <f t="shared" si="1"/>
        <v>0</v>
      </c>
      <c r="D11" s="12">
        <f t="shared" si="2"/>
        <v>0</v>
      </c>
      <c r="E11" s="12">
        <f t="shared" si="0"/>
        <v>0</v>
      </c>
      <c r="F11" s="4"/>
    </row>
    <row r="12" spans="1:6" ht="16.899999999999999" customHeight="1" x14ac:dyDescent="0.25">
      <c r="A12" s="13" t="s">
        <v>14</v>
      </c>
      <c r="B12" s="11">
        <v>0</v>
      </c>
      <c r="C12" s="14">
        <f t="shared" si="1"/>
        <v>0</v>
      </c>
      <c r="D12" s="14">
        <f t="shared" si="2"/>
        <v>0</v>
      </c>
      <c r="E12" s="14">
        <f t="shared" si="0"/>
        <v>0</v>
      </c>
      <c r="F12" s="4"/>
    </row>
    <row r="13" spans="1:6" ht="16.899999999999999" customHeight="1" x14ac:dyDescent="0.25">
      <c r="A13" s="10" t="s">
        <v>15</v>
      </c>
      <c r="B13" s="11">
        <v>0</v>
      </c>
      <c r="C13" s="12">
        <f t="shared" si="1"/>
        <v>0</v>
      </c>
      <c r="D13" s="12">
        <f t="shared" si="2"/>
        <v>0</v>
      </c>
      <c r="E13" s="12">
        <f t="shared" si="0"/>
        <v>0</v>
      </c>
      <c r="F13" s="4"/>
    </row>
    <row r="14" spans="1:6" ht="16.899999999999999" customHeight="1" x14ac:dyDescent="0.25">
      <c r="A14" s="13" t="s">
        <v>16</v>
      </c>
      <c r="B14" s="11">
        <v>0</v>
      </c>
      <c r="C14" s="14">
        <f t="shared" si="1"/>
        <v>0</v>
      </c>
      <c r="D14" s="14">
        <f t="shared" si="2"/>
        <v>0</v>
      </c>
      <c r="E14" s="14">
        <f t="shared" si="0"/>
        <v>0</v>
      </c>
      <c r="F14" s="4"/>
    </row>
    <row r="15" spans="1:6" ht="16.899999999999999" customHeight="1" x14ac:dyDescent="0.25">
      <c r="A15" s="10" t="s">
        <v>17</v>
      </c>
      <c r="B15" s="11">
        <v>0</v>
      </c>
      <c r="C15" s="12">
        <f t="shared" si="1"/>
        <v>0</v>
      </c>
      <c r="D15" s="12">
        <f t="shared" si="2"/>
        <v>0</v>
      </c>
      <c r="E15" s="12">
        <f t="shared" si="0"/>
        <v>0</v>
      </c>
      <c r="F15" s="4"/>
    </row>
    <row r="16" spans="1:6" ht="19.899999999999999" customHeight="1" x14ac:dyDescent="0.25">
      <c r="A16" s="34" t="s">
        <v>18</v>
      </c>
      <c r="B16" s="35">
        <f>SUM(B7:B15)</f>
        <v>0</v>
      </c>
      <c r="C16" s="35">
        <f>SUM(C7:C15)</f>
        <v>0</v>
      </c>
      <c r="D16" s="35">
        <f>SUM(D7:D15)</f>
        <v>0</v>
      </c>
      <c r="E16" s="35">
        <f>SUM(E7:E15)</f>
        <v>0</v>
      </c>
      <c r="F16" s="4"/>
    </row>
    <row r="17" spans="1:6" ht="6" customHeight="1" x14ac:dyDescent="0.25">
      <c r="A17" s="4"/>
      <c r="B17" s="4"/>
      <c r="C17" s="4"/>
      <c r="D17" s="4"/>
      <c r="E17" s="4"/>
      <c r="F17" s="4"/>
    </row>
    <row r="18" spans="1:6" ht="13.9" customHeight="1" x14ac:dyDescent="0.25">
      <c r="A18" s="4"/>
      <c r="B18" s="4"/>
      <c r="C18" s="41" t="s">
        <v>19</v>
      </c>
      <c r="D18" s="41" t="s">
        <v>20</v>
      </c>
      <c r="E18" s="4"/>
      <c r="F18" s="4"/>
    </row>
    <row r="19" spans="1:6" ht="19.899999999999999" customHeight="1" x14ac:dyDescent="0.25">
      <c r="A19" s="8" t="s">
        <v>21</v>
      </c>
      <c r="B19" s="9" t="s">
        <v>60</v>
      </c>
      <c r="C19" s="9" t="s">
        <v>63</v>
      </c>
      <c r="D19" s="9" t="s">
        <v>64</v>
      </c>
      <c r="E19" s="15"/>
      <c r="F19" s="4"/>
    </row>
    <row r="20" spans="1:6" ht="16.899999999999999" customHeight="1" x14ac:dyDescent="0.25">
      <c r="A20" s="10" t="s">
        <v>24</v>
      </c>
      <c r="B20" s="16"/>
      <c r="C20" s="12">
        <f>IF(F3="Florida Resident",31830,73392)</f>
        <v>31830</v>
      </c>
      <c r="D20" s="12">
        <f>C20</f>
        <v>31830</v>
      </c>
      <c r="E20" s="16"/>
      <c r="F20" s="4"/>
    </row>
    <row r="21" spans="1:6" ht="16.899999999999999" customHeight="1" x14ac:dyDescent="0.25">
      <c r="A21" s="13" t="s">
        <v>25</v>
      </c>
      <c r="B21" s="17"/>
      <c r="C21" s="14">
        <v>730</v>
      </c>
      <c r="D21" s="14">
        <v>730</v>
      </c>
      <c r="E21" s="17"/>
      <c r="F21" s="4"/>
    </row>
    <row r="22" spans="1:6" ht="16.899999999999999" customHeight="1" x14ac:dyDescent="0.25">
      <c r="A22" s="10" t="s">
        <v>26</v>
      </c>
      <c r="B22" s="11">
        <v>0</v>
      </c>
      <c r="C22" s="12">
        <f t="shared" ref="C22:C40" si="3">B22*10</f>
        <v>0</v>
      </c>
      <c r="D22" s="12">
        <f t="shared" ref="D22:D40" si="4">B22*12</f>
        <v>0</v>
      </c>
      <c r="E22" s="16"/>
      <c r="F22" s="4"/>
    </row>
    <row r="23" spans="1:6" ht="16.899999999999999" customHeight="1" x14ac:dyDescent="0.25">
      <c r="A23" s="13" t="s">
        <v>27</v>
      </c>
      <c r="B23" s="11">
        <v>0</v>
      </c>
      <c r="C23" s="14">
        <f t="shared" si="3"/>
        <v>0</v>
      </c>
      <c r="D23" s="14">
        <f t="shared" si="4"/>
        <v>0</v>
      </c>
      <c r="E23" s="17"/>
      <c r="F23" s="4"/>
    </row>
    <row r="24" spans="1:6" ht="16.899999999999999" customHeight="1" x14ac:dyDescent="0.25">
      <c r="A24" s="10" t="s">
        <v>28</v>
      </c>
      <c r="B24" s="11">
        <v>0</v>
      </c>
      <c r="C24" s="12">
        <f t="shared" si="3"/>
        <v>0</v>
      </c>
      <c r="D24" s="12">
        <f t="shared" si="4"/>
        <v>0</v>
      </c>
      <c r="E24" s="16"/>
      <c r="F24" s="4"/>
    </row>
    <row r="25" spans="1:6" ht="16.899999999999999" customHeight="1" x14ac:dyDescent="0.25">
      <c r="A25" s="13" t="s">
        <v>29</v>
      </c>
      <c r="B25" s="11">
        <v>0</v>
      </c>
      <c r="C25" s="14">
        <f t="shared" si="3"/>
        <v>0</v>
      </c>
      <c r="D25" s="14">
        <f t="shared" si="4"/>
        <v>0</v>
      </c>
      <c r="E25" s="17"/>
      <c r="F25" s="4"/>
    </row>
    <row r="26" spans="1:6" ht="16.899999999999999" customHeight="1" x14ac:dyDescent="0.25">
      <c r="A26" s="10" t="s">
        <v>30</v>
      </c>
      <c r="B26" s="11">
        <v>0</v>
      </c>
      <c r="C26" s="12">
        <f t="shared" si="3"/>
        <v>0</v>
      </c>
      <c r="D26" s="12">
        <f t="shared" si="4"/>
        <v>0</v>
      </c>
      <c r="E26" s="16"/>
      <c r="F26" s="4"/>
    </row>
    <row r="27" spans="1:6" ht="16.899999999999999" customHeight="1" x14ac:dyDescent="0.25">
      <c r="A27" s="13" t="s">
        <v>31</v>
      </c>
      <c r="B27" s="11">
        <v>0</v>
      </c>
      <c r="C27" s="14">
        <f t="shared" si="3"/>
        <v>0</v>
      </c>
      <c r="D27" s="14">
        <f t="shared" si="4"/>
        <v>0</v>
      </c>
      <c r="E27" s="17"/>
      <c r="F27" s="4"/>
    </row>
    <row r="28" spans="1:6" ht="16.899999999999999" customHeight="1" x14ac:dyDescent="0.25">
      <c r="A28" s="10" t="s">
        <v>32</v>
      </c>
      <c r="B28" s="11">
        <v>0</v>
      </c>
      <c r="C28" s="12">
        <f t="shared" si="3"/>
        <v>0</v>
      </c>
      <c r="D28" s="12">
        <f t="shared" si="4"/>
        <v>0</v>
      </c>
      <c r="E28" s="16"/>
      <c r="F28" s="4"/>
    </row>
    <row r="29" spans="1:6" ht="16.899999999999999" customHeight="1" x14ac:dyDescent="0.25">
      <c r="A29" s="13" t="s">
        <v>33</v>
      </c>
      <c r="B29" s="11">
        <v>0</v>
      </c>
      <c r="C29" s="14">
        <f t="shared" si="3"/>
        <v>0</v>
      </c>
      <c r="D29" s="14">
        <f t="shared" si="4"/>
        <v>0</v>
      </c>
      <c r="E29" s="17"/>
      <c r="F29" s="4"/>
    </row>
    <row r="30" spans="1:6" ht="16.899999999999999" customHeight="1" x14ac:dyDescent="0.25">
      <c r="A30" s="10" t="s">
        <v>34</v>
      </c>
      <c r="B30" s="11">
        <v>0</v>
      </c>
      <c r="C30" s="12">
        <f t="shared" si="3"/>
        <v>0</v>
      </c>
      <c r="D30" s="12">
        <f t="shared" si="4"/>
        <v>0</v>
      </c>
      <c r="E30" s="16"/>
      <c r="F30" s="4"/>
    </row>
    <row r="31" spans="1:6" ht="16.899999999999999" customHeight="1" x14ac:dyDescent="0.25">
      <c r="A31" s="13" t="s">
        <v>35</v>
      </c>
      <c r="B31" s="11">
        <v>0</v>
      </c>
      <c r="C31" s="14">
        <f t="shared" si="3"/>
        <v>0</v>
      </c>
      <c r="D31" s="14">
        <f t="shared" si="4"/>
        <v>0</v>
      </c>
      <c r="E31" s="17"/>
      <c r="F31" s="4"/>
    </row>
    <row r="32" spans="1:6" ht="16.899999999999999" customHeight="1" x14ac:dyDescent="0.25">
      <c r="A32" s="10" t="s">
        <v>36</v>
      </c>
      <c r="B32" s="11">
        <v>0</v>
      </c>
      <c r="C32" s="12">
        <f t="shared" si="3"/>
        <v>0</v>
      </c>
      <c r="D32" s="12">
        <f t="shared" si="4"/>
        <v>0</v>
      </c>
      <c r="E32" s="16"/>
      <c r="F32" s="4"/>
    </row>
    <row r="33" spans="1:6" ht="16.899999999999999" customHeight="1" x14ac:dyDescent="0.25">
      <c r="A33" s="13" t="s">
        <v>37</v>
      </c>
      <c r="B33" s="11">
        <v>0</v>
      </c>
      <c r="C33" s="14">
        <f t="shared" si="3"/>
        <v>0</v>
      </c>
      <c r="D33" s="14">
        <f t="shared" si="4"/>
        <v>0</v>
      </c>
      <c r="E33" s="17"/>
      <c r="F33" s="4"/>
    </row>
    <row r="34" spans="1:6" ht="16.899999999999999" customHeight="1" x14ac:dyDescent="0.25">
      <c r="A34" s="10" t="s">
        <v>38</v>
      </c>
      <c r="B34" s="11">
        <v>0</v>
      </c>
      <c r="C34" s="12">
        <f t="shared" si="3"/>
        <v>0</v>
      </c>
      <c r="D34" s="12">
        <f t="shared" si="4"/>
        <v>0</v>
      </c>
      <c r="E34" s="16"/>
      <c r="F34" s="4"/>
    </row>
    <row r="35" spans="1:6" ht="16.899999999999999" customHeight="1" x14ac:dyDescent="0.25">
      <c r="A35" s="13" t="s">
        <v>39</v>
      </c>
      <c r="B35" s="11">
        <v>0</v>
      </c>
      <c r="C35" s="14">
        <f t="shared" si="3"/>
        <v>0</v>
      </c>
      <c r="D35" s="14">
        <f t="shared" si="4"/>
        <v>0</v>
      </c>
      <c r="E35" s="17"/>
      <c r="F35" s="4"/>
    </row>
    <row r="36" spans="1:6" ht="16.899999999999999" customHeight="1" x14ac:dyDescent="0.25">
      <c r="A36" s="10" t="s">
        <v>40</v>
      </c>
      <c r="B36" s="11">
        <v>0</v>
      </c>
      <c r="C36" s="12">
        <f t="shared" si="3"/>
        <v>0</v>
      </c>
      <c r="D36" s="12">
        <f t="shared" si="4"/>
        <v>0</v>
      </c>
      <c r="E36" s="16"/>
      <c r="F36" s="4"/>
    </row>
    <row r="37" spans="1:6" ht="16.899999999999999" customHeight="1" x14ac:dyDescent="0.25">
      <c r="A37" s="13" t="s">
        <v>41</v>
      </c>
      <c r="B37" s="11">
        <v>0</v>
      </c>
      <c r="C37" s="14">
        <f t="shared" si="3"/>
        <v>0</v>
      </c>
      <c r="D37" s="14">
        <f t="shared" si="4"/>
        <v>0</v>
      </c>
      <c r="E37" s="17"/>
      <c r="F37" s="4"/>
    </row>
    <row r="38" spans="1:6" ht="16.899999999999999" customHeight="1" x14ac:dyDescent="0.25">
      <c r="A38" s="10" t="s">
        <v>42</v>
      </c>
      <c r="B38" s="11">
        <v>0</v>
      </c>
      <c r="C38" s="12">
        <f t="shared" si="3"/>
        <v>0</v>
      </c>
      <c r="D38" s="12">
        <f t="shared" si="4"/>
        <v>0</v>
      </c>
      <c r="E38" s="16"/>
      <c r="F38" s="4"/>
    </row>
    <row r="39" spans="1:6" ht="16.899999999999999" customHeight="1" x14ac:dyDescent="0.25">
      <c r="A39" s="13" t="s">
        <v>43</v>
      </c>
      <c r="B39" s="11">
        <v>0</v>
      </c>
      <c r="C39" s="14">
        <f t="shared" si="3"/>
        <v>0</v>
      </c>
      <c r="D39" s="14">
        <f t="shared" si="4"/>
        <v>0</v>
      </c>
      <c r="E39" s="17"/>
      <c r="F39" s="4"/>
    </row>
    <row r="40" spans="1:6" ht="16.899999999999999" customHeight="1" x14ac:dyDescent="0.25">
      <c r="A40" s="10" t="s">
        <v>44</v>
      </c>
      <c r="B40" s="11">
        <v>0</v>
      </c>
      <c r="C40" s="12">
        <f t="shared" si="3"/>
        <v>0</v>
      </c>
      <c r="D40" s="12">
        <f t="shared" si="4"/>
        <v>0</v>
      </c>
      <c r="E40" s="16"/>
      <c r="F40" s="4"/>
    </row>
    <row r="41" spans="1:6" ht="19.899999999999999" customHeight="1" x14ac:dyDescent="0.25">
      <c r="A41" s="27" t="s">
        <v>45</v>
      </c>
      <c r="B41" s="28">
        <f>SUM(B20:B40)</f>
        <v>0</v>
      </c>
      <c r="C41" s="28">
        <f>SUM(C20:C40)</f>
        <v>32560</v>
      </c>
      <c r="D41" s="28">
        <f>SUM(D20:D40)</f>
        <v>32560</v>
      </c>
      <c r="E41" s="29"/>
      <c r="F41" s="4"/>
    </row>
    <row r="42" spans="1:6" ht="13.15" customHeight="1" x14ac:dyDescent="0.25">
      <c r="A42" s="40" t="s">
        <v>46</v>
      </c>
      <c r="B42" s="4"/>
      <c r="C42" s="4"/>
      <c r="D42" s="4"/>
      <c r="E42" s="4"/>
      <c r="F42" s="4"/>
    </row>
    <row r="43" spans="1:6" ht="6" customHeight="1" x14ac:dyDescent="0.25">
      <c r="A43" s="4"/>
      <c r="B43" s="4"/>
      <c r="C43" s="4"/>
      <c r="D43" s="4"/>
      <c r="E43" s="4"/>
      <c r="F43" s="4"/>
    </row>
    <row r="44" spans="1:6" ht="22.15" customHeight="1" x14ac:dyDescent="0.25">
      <c r="A44" s="18" t="s">
        <v>47</v>
      </c>
      <c r="B44" s="2"/>
      <c r="C44" s="19" t="s">
        <v>22</v>
      </c>
      <c r="D44" s="19" t="s">
        <v>23</v>
      </c>
      <c r="E44" s="2"/>
      <c r="F44" s="2"/>
    </row>
    <row r="45" spans="1:6" ht="19.899999999999999" customHeight="1" x14ac:dyDescent="0.25">
      <c r="A45" s="20" t="s">
        <v>18</v>
      </c>
      <c r="B45" s="21"/>
      <c r="C45" s="22">
        <f>E16</f>
        <v>0</v>
      </c>
      <c r="D45" s="22">
        <f>E16</f>
        <v>0</v>
      </c>
      <c r="E45" s="21"/>
      <c r="F45" s="21"/>
    </row>
    <row r="46" spans="1:6" ht="19.899999999999999" customHeight="1" x14ac:dyDescent="0.25">
      <c r="A46" s="23" t="s">
        <v>45</v>
      </c>
      <c r="B46" s="24"/>
      <c r="C46" s="25">
        <f>C41</f>
        <v>32560</v>
      </c>
      <c r="D46" s="25">
        <f>D41</f>
        <v>32560</v>
      </c>
      <c r="E46" s="24"/>
      <c r="F46" s="24"/>
    </row>
    <row r="47" spans="1:6" ht="19.899999999999999" customHeight="1" x14ac:dyDescent="0.25">
      <c r="A47" s="36" t="s">
        <v>48</v>
      </c>
      <c r="B47" s="33"/>
      <c r="C47" s="37">
        <f>C45-C46</f>
        <v>-32560</v>
      </c>
      <c r="D47" s="37">
        <f>D45-D46</f>
        <v>-32560</v>
      </c>
      <c r="E47" s="33"/>
      <c r="F47" s="33"/>
    </row>
    <row r="48" spans="1:6" ht="13.15" customHeight="1" x14ac:dyDescent="0.25">
      <c r="A48" s="40" t="s">
        <v>1</v>
      </c>
      <c r="B48" s="4"/>
      <c r="C48" s="4"/>
      <c r="D48" s="4"/>
      <c r="E48" s="4"/>
      <c r="F48" s="4"/>
    </row>
    <row r="49" spans="1:6" ht="13.15" customHeight="1" x14ac:dyDescent="0.25">
      <c r="A49" s="40" t="s">
        <v>2</v>
      </c>
      <c r="B49" s="4"/>
      <c r="C49" s="4"/>
      <c r="D49" s="4"/>
      <c r="E49" s="4"/>
      <c r="F49" s="4"/>
    </row>
  </sheetData>
  <mergeCells count="1">
    <mergeCell ref="C3:D3"/>
  </mergeCells>
  <dataValidations count="1">
    <dataValidation type="list" allowBlank="1" showInputMessage="1" showErrorMessage="1" sqref="F3" xr:uid="{00000000-0002-0000-0000-000000000000}">
      <formula1>"Florida Resident,Non-Florida Resident"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7"/>
  <sheetViews>
    <sheetView showGridLines="0" workbookViewId="0">
      <pane ySplit="1" topLeftCell="A2" activePane="bottomLeft" state="frozen"/>
      <selection pane="bottomLeft" activeCell="A5" sqref="A5"/>
    </sheetView>
  </sheetViews>
  <sheetFormatPr defaultRowHeight="15" x14ac:dyDescent="0.25"/>
  <cols>
    <col min="1" max="1" width="38.7109375" customWidth="1"/>
    <col min="2" max="2" width="14.7109375" customWidth="1"/>
    <col min="3" max="5" width="13.7109375" customWidth="1"/>
    <col min="6" max="6" width="22.7109375" customWidth="1"/>
  </cols>
  <sheetData>
    <row r="1" spans="1:6" ht="28.15" customHeight="1" x14ac:dyDescent="0.25">
      <c r="A1" s="1" t="s">
        <v>49</v>
      </c>
      <c r="B1" s="2"/>
      <c r="C1" s="3" t="s">
        <v>69</v>
      </c>
      <c r="D1" s="2"/>
      <c r="E1" s="2"/>
      <c r="F1" s="2"/>
    </row>
    <row r="2" spans="1:6" ht="13.9" customHeight="1" x14ac:dyDescent="0.25">
      <c r="A2" s="4"/>
      <c r="B2" s="4"/>
      <c r="C2" s="4"/>
      <c r="D2" s="4"/>
      <c r="E2" s="4"/>
      <c r="F2" s="40" t="s">
        <v>3</v>
      </c>
    </row>
    <row r="3" spans="1:6" ht="19.899999999999999" customHeight="1" x14ac:dyDescent="0.25">
      <c r="A3" s="5" t="s">
        <v>4</v>
      </c>
      <c r="B3" s="5" t="s">
        <v>5</v>
      </c>
      <c r="C3" s="38" t="s">
        <v>6</v>
      </c>
      <c r="D3" s="39"/>
      <c r="E3" s="5" t="s">
        <v>7</v>
      </c>
      <c r="F3" s="6" t="s">
        <v>8</v>
      </c>
    </row>
    <row r="4" spans="1:6" ht="6" customHeight="1" x14ac:dyDescent="0.25">
      <c r="A4" s="4"/>
      <c r="B4" s="4"/>
      <c r="C4" s="4"/>
      <c r="D4" s="4"/>
      <c r="E4" s="4"/>
      <c r="F4" s="4"/>
    </row>
    <row r="5" spans="1:6" x14ac:dyDescent="0.25">
      <c r="A5" s="42" t="s">
        <v>70</v>
      </c>
      <c r="B5" s="7"/>
      <c r="C5" s="7"/>
      <c r="D5" s="7"/>
      <c r="E5" s="7"/>
      <c r="F5" s="7"/>
    </row>
    <row r="6" spans="1:6" ht="24.6" customHeight="1" x14ac:dyDescent="0.25">
      <c r="A6" s="8" t="s">
        <v>9</v>
      </c>
      <c r="B6" s="26" t="s">
        <v>58</v>
      </c>
      <c r="C6" s="26" t="s">
        <v>56</v>
      </c>
      <c r="D6" s="26" t="s">
        <v>57</v>
      </c>
      <c r="E6" s="26" t="s">
        <v>59</v>
      </c>
      <c r="F6" s="4"/>
    </row>
    <row r="7" spans="1:6" ht="16.899999999999999" customHeight="1" x14ac:dyDescent="0.25">
      <c r="A7" s="10" t="s">
        <v>10</v>
      </c>
      <c r="B7" s="11">
        <v>0</v>
      </c>
      <c r="C7" s="12">
        <f>B7/2</f>
        <v>0</v>
      </c>
      <c r="D7" s="12">
        <f>B7/2</f>
        <v>0</v>
      </c>
      <c r="E7" s="12">
        <f t="shared" ref="E7:E15" si="0">SUM(C7:D7)</f>
        <v>0</v>
      </c>
      <c r="F7" s="4"/>
    </row>
    <row r="8" spans="1:6" ht="16.899999999999999" customHeight="1" x14ac:dyDescent="0.25">
      <c r="A8" s="13" t="s">
        <v>71</v>
      </c>
      <c r="B8" s="11">
        <v>0</v>
      </c>
      <c r="C8" s="14">
        <f>(B8-(B8*0.01057))/2</f>
        <v>0</v>
      </c>
      <c r="D8" s="14">
        <f>(B8-(B8*0.01057))/2</f>
        <v>0</v>
      </c>
      <c r="E8" s="14">
        <f t="shared" si="0"/>
        <v>0</v>
      </c>
      <c r="F8" s="4"/>
    </row>
    <row r="9" spans="1:6" ht="16.899999999999999" customHeight="1" x14ac:dyDescent="0.25">
      <c r="A9" s="10" t="s">
        <v>11</v>
      </c>
      <c r="B9" s="11">
        <v>0</v>
      </c>
      <c r="C9" s="12">
        <f>(B9-(B9*0.04248))/2</f>
        <v>0</v>
      </c>
      <c r="D9" s="12">
        <f>(B9-(B9*0.04248))/2</f>
        <v>0</v>
      </c>
      <c r="E9" s="12">
        <f t="shared" si="0"/>
        <v>0</v>
      </c>
      <c r="F9" s="4"/>
    </row>
    <row r="10" spans="1:6" ht="16.899999999999999" customHeight="1" x14ac:dyDescent="0.25">
      <c r="A10" s="13" t="s">
        <v>12</v>
      </c>
      <c r="B10" s="11">
        <v>0</v>
      </c>
      <c r="C10" s="14">
        <f t="shared" ref="C10:C15" si="1">B10/2</f>
        <v>0</v>
      </c>
      <c r="D10" s="14">
        <f t="shared" ref="D10:D15" si="2">B10/2</f>
        <v>0</v>
      </c>
      <c r="E10" s="14">
        <f t="shared" si="0"/>
        <v>0</v>
      </c>
      <c r="F10" s="4"/>
    </row>
    <row r="11" spans="1:6" ht="16.899999999999999" customHeight="1" x14ac:dyDescent="0.25">
      <c r="A11" s="10" t="s">
        <v>13</v>
      </c>
      <c r="B11" s="11">
        <v>0</v>
      </c>
      <c r="C11" s="12">
        <f t="shared" si="1"/>
        <v>0</v>
      </c>
      <c r="D11" s="12">
        <f t="shared" si="2"/>
        <v>0</v>
      </c>
      <c r="E11" s="12">
        <f t="shared" si="0"/>
        <v>0</v>
      </c>
      <c r="F11" s="4"/>
    </row>
    <row r="12" spans="1:6" ht="16.899999999999999" customHeight="1" x14ac:dyDescent="0.25">
      <c r="A12" s="13" t="s">
        <v>14</v>
      </c>
      <c r="B12" s="11">
        <v>0</v>
      </c>
      <c r="C12" s="14">
        <f t="shared" si="1"/>
        <v>0</v>
      </c>
      <c r="D12" s="14">
        <f t="shared" si="2"/>
        <v>0</v>
      </c>
      <c r="E12" s="14">
        <f t="shared" si="0"/>
        <v>0</v>
      </c>
      <c r="F12" s="4"/>
    </row>
    <row r="13" spans="1:6" ht="16.899999999999999" customHeight="1" x14ac:dyDescent="0.25">
      <c r="A13" s="10" t="s">
        <v>15</v>
      </c>
      <c r="B13" s="11">
        <v>0</v>
      </c>
      <c r="C13" s="12">
        <f t="shared" si="1"/>
        <v>0</v>
      </c>
      <c r="D13" s="12">
        <f t="shared" si="2"/>
        <v>0</v>
      </c>
      <c r="E13" s="12">
        <f t="shared" si="0"/>
        <v>0</v>
      </c>
      <c r="F13" s="4"/>
    </row>
    <row r="14" spans="1:6" ht="16.899999999999999" customHeight="1" x14ac:dyDescent="0.25">
      <c r="A14" s="13" t="s">
        <v>16</v>
      </c>
      <c r="B14" s="11">
        <v>0</v>
      </c>
      <c r="C14" s="14">
        <f t="shared" si="1"/>
        <v>0</v>
      </c>
      <c r="D14" s="14">
        <f t="shared" si="2"/>
        <v>0</v>
      </c>
      <c r="E14" s="14">
        <f t="shared" si="0"/>
        <v>0</v>
      </c>
      <c r="F14" s="4"/>
    </row>
    <row r="15" spans="1:6" ht="16.899999999999999" customHeight="1" x14ac:dyDescent="0.25">
      <c r="A15" s="10" t="s">
        <v>17</v>
      </c>
      <c r="B15" s="11">
        <v>0</v>
      </c>
      <c r="C15" s="12">
        <f t="shared" si="1"/>
        <v>0</v>
      </c>
      <c r="D15" s="12">
        <f t="shared" si="2"/>
        <v>0</v>
      </c>
      <c r="E15" s="12">
        <f t="shared" si="0"/>
        <v>0</v>
      </c>
      <c r="F15" s="4"/>
    </row>
    <row r="16" spans="1:6" ht="19.899999999999999" customHeight="1" x14ac:dyDescent="0.25">
      <c r="A16" s="34" t="s">
        <v>18</v>
      </c>
      <c r="B16" s="35">
        <f>SUM(B7:B15)</f>
        <v>0</v>
      </c>
      <c r="C16" s="35">
        <f>SUM(C7:C15)</f>
        <v>0</v>
      </c>
      <c r="D16" s="35">
        <f>SUM(D7:D15)</f>
        <v>0</v>
      </c>
      <c r="E16" s="35">
        <f>SUM(E7:E15)</f>
        <v>0</v>
      </c>
      <c r="F16" s="4"/>
    </row>
    <row r="17" spans="1:6" ht="6" customHeight="1" x14ac:dyDescent="0.25">
      <c r="A17" s="4"/>
      <c r="B17" s="4"/>
      <c r="C17" s="4"/>
      <c r="D17" s="4"/>
      <c r="E17" s="4"/>
      <c r="F17" s="4"/>
    </row>
    <row r="18" spans="1:6" ht="19.899999999999999" customHeight="1" x14ac:dyDescent="0.25">
      <c r="A18" s="8" t="s">
        <v>21</v>
      </c>
      <c r="B18" s="9" t="s">
        <v>60</v>
      </c>
      <c r="C18" s="9" t="s">
        <v>61</v>
      </c>
      <c r="D18" s="15"/>
      <c r="E18" s="15"/>
      <c r="F18" s="4"/>
    </row>
    <row r="19" spans="1:6" ht="16.899999999999999" customHeight="1" x14ac:dyDescent="0.25">
      <c r="A19" s="10" t="s">
        <v>50</v>
      </c>
      <c r="B19" s="16"/>
      <c r="C19" s="12">
        <f>IF(F3="Florida Resident",31788,73350)</f>
        <v>31788</v>
      </c>
      <c r="D19" s="16"/>
      <c r="E19" s="16"/>
      <c r="F19" s="4"/>
    </row>
    <row r="20" spans="1:6" ht="16.899999999999999" customHeight="1" x14ac:dyDescent="0.25">
      <c r="A20" s="13" t="s">
        <v>62</v>
      </c>
      <c r="B20" s="17"/>
      <c r="C20" s="14">
        <v>196</v>
      </c>
      <c r="D20" s="17"/>
      <c r="E20" s="17"/>
      <c r="F20" s="4"/>
    </row>
    <row r="21" spans="1:6" ht="16.899999999999999" customHeight="1" x14ac:dyDescent="0.25">
      <c r="A21" s="10" t="s">
        <v>51</v>
      </c>
      <c r="B21" s="16"/>
      <c r="C21" s="12">
        <v>695</v>
      </c>
      <c r="D21" s="16"/>
      <c r="E21" s="16"/>
      <c r="F21" s="4"/>
    </row>
    <row r="22" spans="1:6" ht="16.899999999999999" customHeight="1" x14ac:dyDescent="0.25">
      <c r="A22" s="13" t="s">
        <v>26</v>
      </c>
      <c r="B22" s="11">
        <v>0</v>
      </c>
      <c r="C22" s="14">
        <f t="shared" ref="C22:C40" si="3">B22*9</f>
        <v>0</v>
      </c>
      <c r="D22" s="17"/>
      <c r="E22" s="17"/>
      <c r="F22" s="4"/>
    </row>
    <row r="23" spans="1:6" ht="16.899999999999999" customHeight="1" x14ac:dyDescent="0.25">
      <c r="A23" s="10" t="s">
        <v>27</v>
      </c>
      <c r="B23" s="11">
        <v>0</v>
      </c>
      <c r="C23" s="12">
        <f t="shared" si="3"/>
        <v>0</v>
      </c>
      <c r="D23" s="16"/>
      <c r="E23" s="16"/>
      <c r="F23" s="4"/>
    </row>
    <row r="24" spans="1:6" ht="16.899999999999999" customHeight="1" x14ac:dyDescent="0.25">
      <c r="A24" s="13" t="s">
        <v>28</v>
      </c>
      <c r="B24" s="11">
        <v>0</v>
      </c>
      <c r="C24" s="14">
        <f t="shared" si="3"/>
        <v>0</v>
      </c>
      <c r="D24" s="17"/>
      <c r="E24" s="17"/>
      <c r="F24" s="4"/>
    </row>
    <row r="25" spans="1:6" ht="16.899999999999999" customHeight="1" x14ac:dyDescent="0.25">
      <c r="A25" s="10" t="s">
        <v>29</v>
      </c>
      <c r="B25" s="11">
        <v>0</v>
      </c>
      <c r="C25" s="12">
        <f t="shared" si="3"/>
        <v>0</v>
      </c>
      <c r="D25" s="16"/>
      <c r="E25" s="16"/>
      <c r="F25" s="4"/>
    </row>
    <row r="26" spans="1:6" ht="16.899999999999999" customHeight="1" x14ac:dyDescent="0.25">
      <c r="A26" s="13" t="s">
        <v>30</v>
      </c>
      <c r="B26" s="11">
        <v>0</v>
      </c>
      <c r="C26" s="14">
        <f t="shared" si="3"/>
        <v>0</v>
      </c>
      <c r="D26" s="17"/>
      <c r="E26" s="17"/>
      <c r="F26" s="4"/>
    </row>
    <row r="27" spans="1:6" ht="16.899999999999999" customHeight="1" x14ac:dyDescent="0.25">
      <c r="A27" s="10" t="s">
        <v>31</v>
      </c>
      <c r="B27" s="11">
        <v>0</v>
      </c>
      <c r="C27" s="12">
        <f t="shared" si="3"/>
        <v>0</v>
      </c>
      <c r="D27" s="16"/>
      <c r="E27" s="16"/>
      <c r="F27" s="4"/>
    </row>
    <row r="28" spans="1:6" ht="16.899999999999999" customHeight="1" x14ac:dyDescent="0.25">
      <c r="A28" s="13" t="s">
        <v>32</v>
      </c>
      <c r="B28" s="11">
        <v>0</v>
      </c>
      <c r="C28" s="14">
        <f t="shared" si="3"/>
        <v>0</v>
      </c>
      <c r="D28" s="17"/>
      <c r="E28" s="17"/>
      <c r="F28" s="4"/>
    </row>
    <row r="29" spans="1:6" ht="16.899999999999999" customHeight="1" x14ac:dyDescent="0.25">
      <c r="A29" s="10" t="s">
        <v>33</v>
      </c>
      <c r="B29" s="11">
        <v>0</v>
      </c>
      <c r="C29" s="12">
        <f t="shared" si="3"/>
        <v>0</v>
      </c>
      <c r="D29" s="16"/>
      <c r="E29" s="16"/>
      <c r="F29" s="4"/>
    </row>
    <row r="30" spans="1:6" ht="16.899999999999999" customHeight="1" x14ac:dyDescent="0.25">
      <c r="A30" s="13" t="s">
        <v>34</v>
      </c>
      <c r="B30" s="11">
        <v>0</v>
      </c>
      <c r="C30" s="14">
        <f t="shared" si="3"/>
        <v>0</v>
      </c>
      <c r="D30" s="17"/>
      <c r="E30" s="17"/>
      <c r="F30" s="4"/>
    </row>
    <row r="31" spans="1:6" ht="16.899999999999999" customHeight="1" x14ac:dyDescent="0.25">
      <c r="A31" s="10" t="s">
        <v>35</v>
      </c>
      <c r="B31" s="11">
        <v>0</v>
      </c>
      <c r="C31" s="12">
        <f t="shared" si="3"/>
        <v>0</v>
      </c>
      <c r="D31" s="16"/>
      <c r="E31" s="16"/>
      <c r="F31" s="4"/>
    </row>
    <row r="32" spans="1:6" ht="16.899999999999999" customHeight="1" x14ac:dyDescent="0.25">
      <c r="A32" s="13" t="s">
        <v>36</v>
      </c>
      <c r="B32" s="11">
        <v>0</v>
      </c>
      <c r="C32" s="14">
        <f t="shared" si="3"/>
        <v>0</v>
      </c>
      <c r="D32" s="17"/>
      <c r="E32" s="17"/>
      <c r="F32" s="4"/>
    </row>
    <row r="33" spans="1:6" ht="16.899999999999999" customHeight="1" x14ac:dyDescent="0.25">
      <c r="A33" s="10" t="s">
        <v>37</v>
      </c>
      <c r="B33" s="11">
        <v>0</v>
      </c>
      <c r="C33" s="12">
        <f t="shared" si="3"/>
        <v>0</v>
      </c>
      <c r="D33" s="16"/>
      <c r="E33" s="16"/>
      <c r="F33" s="4"/>
    </row>
    <row r="34" spans="1:6" ht="16.899999999999999" customHeight="1" x14ac:dyDescent="0.25">
      <c r="A34" s="13" t="s">
        <v>38</v>
      </c>
      <c r="B34" s="11">
        <v>0</v>
      </c>
      <c r="C34" s="14">
        <f t="shared" si="3"/>
        <v>0</v>
      </c>
      <c r="D34" s="17"/>
      <c r="E34" s="17"/>
      <c r="F34" s="4"/>
    </row>
    <row r="35" spans="1:6" ht="16.899999999999999" customHeight="1" x14ac:dyDescent="0.25">
      <c r="A35" s="10" t="s">
        <v>39</v>
      </c>
      <c r="B35" s="11">
        <v>0</v>
      </c>
      <c r="C35" s="12">
        <f t="shared" si="3"/>
        <v>0</v>
      </c>
      <c r="D35" s="16"/>
      <c r="E35" s="16"/>
      <c r="F35" s="4"/>
    </row>
    <row r="36" spans="1:6" ht="16.899999999999999" customHeight="1" x14ac:dyDescent="0.25">
      <c r="A36" s="13" t="s">
        <v>40</v>
      </c>
      <c r="B36" s="11">
        <v>0</v>
      </c>
      <c r="C36" s="14">
        <f t="shared" si="3"/>
        <v>0</v>
      </c>
      <c r="D36" s="17"/>
      <c r="E36" s="17"/>
      <c r="F36" s="4"/>
    </row>
    <row r="37" spans="1:6" ht="16.899999999999999" customHeight="1" x14ac:dyDescent="0.25">
      <c r="A37" s="10" t="s">
        <v>41</v>
      </c>
      <c r="B37" s="11">
        <v>0</v>
      </c>
      <c r="C37" s="12">
        <f t="shared" si="3"/>
        <v>0</v>
      </c>
      <c r="D37" s="16"/>
      <c r="E37" s="16"/>
      <c r="F37" s="4"/>
    </row>
    <row r="38" spans="1:6" ht="16.899999999999999" customHeight="1" x14ac:dyDescent="0.25">
      <c r="A38" s="10" t="s">
        <v>42</v>
      </c>
      <c r="B38" s="11">
        <v>0</v>
      </c>
      <c r="C38" s="12">
        <f t="shared" si="3"/>
        <v>0</v>
      </c>
      <c r="D38" s="16"/>
      <c r="E38" s="16"/>
      <c r="F38" s="4"/>
    </row>
    <row r="39" spans="1:6" ht="16.899999999999999" customHeight="1" x14ac:dyDescent="0.25">
      <c r="A39" s="13" t="s">
        <v>43</v>
      </c>
      <c r="B39" s="11">
        <v>0</v>
      </c>
      <c r="C39" s="14">
        <f t="shared" si="3"/>
        <v>0</v>
      </c>
      <c r="D39" s="17"/>
      <c r="E39" s="17"/>
      <c r="F39" s="4"/>
    </row>
    <row r="40" spans="1:6" ht="16.899999999999999" customHeight="1" x14ac:dyDescent="0.25">
      <c r="A40" s="10" t="s">
        <v>44</v>
      </c>
      <c r="B40" s="11">
        <v>0</v>
      </c>
      <c r="C40" s="12">
        <f t="shared" si="3"/>
        <v>0</v>
      </c>
      <c r="D40" s="16"/>
      <c r="E40" s="16"/>
      <c r="F40" s="4"/>
    </row>
    <row r="41" spans="1:6" ht="19.899999999999999" customHeight="1" x14ac:dyDescent="0.25">
      <c r="A41" s="27" t="s">
        <v>45</v>
      </c>
      <c r="B41" s="28">
        <f>SUM(B19:B40)</f>
        <v>0</v>
      </c>
      <c r="C41" s="28">
        <f>SUM(C19:C40)</f>
        <v>32679</v>
      </c>
      <c r="D41" s="29"/>
      <c r="E41" s="29"/>
      <c r="F41" s="4"/>
    </row>
    <row r="42" spans="1:6" ht="13.15" customHeight="1" x14ac:dyDescent="0.25">
      <c r="A42" s="40" t="s">
        <v>46</v>
      </c>
      <c r="B42" s="4"/>
      <c r="C42" s="4"/>
      <c r="D42" s="4"/>
      <c r="E42" s="4"/>
      <c r="F42" s="4"/>
    </row>
    <row r="43" spans="1:6" ht="6" customHeight="1" x14ac:dyDescent="0.25">
      <c r="A43" s="4"/>
      <c r="B43" s="4"/>
      <c r="C43" s="4"/>
      <c r="D43" s="4"/>
      <c r="E43" s="4"/>
      <c r="F43" s="4"/>
    </row>
    <row r="44" spans="1:6" ht="22.15" customHeight="1" x14ac:dyDescent="0.25">
      <c r="A44" s="18" t="s">
        <v>47</v>
      </c>
      <c r="B44" s="2"/>
      <c r="C44" s="19"/>
      <c r="D44" s="2"/>
      <c r="E44" s="2"/>
      <c r="F44" s="2"/>
    </row>
    <row r="45" spans="1:6" ht="19.899999999999999" customHeight="1" x14ac:dyDescent="0.25">
      <c r="A45" s="20" t="s">
        <v>52</v>
      </c>
      <c r="B45" s="21"/>
      <c r="C45" s="22">
        <f>E16</f>
        <v>0</v>
      </c>
      <c r="D45" s="21"/>
      <c r="E45" s="21"/>
      <c r="F45" s="21"/>
    </row>
    <row r="46" spans="1:6" ht="19.899999999999999" customHeight="1" x14ac:dyDescent="0.25">
      <c r="A46" s="23" t="s">
        <v>45</v>
      </c>
      <c r="B46" s="24"/>
      <c r="C46" s="25">
        <f>C41</f>
        <v>32679</v>
      </c>
      <c r="D46" s="24"/>
      <c r="E46" s="24"/>
      <c r="F46" s="24"/>
    </row>
    <row r="47" spans="1:6" ht="19.899999999999999" customHeight="1" x14ac:dyDescent="0.25">
      <c r="A47" s="36" t="s">
        <v>48</v>
      </c>
      <c r="B47" s="33"/>
      <c r="C47" s="37">
        <f>C45-C46</f>
        <v>-32679</v>
      </c>
      <c r="D47" s="33"/>
      <c r="E47" s="33"/>
      <c r="F47" s="33"/>
    </row>
  </sheetData>
  <mergeCells count="1">
    <mergeCell ref="C3:D3"/>
  </mergeCells>
  <dataValidations count="1">
    <dataValidation type="list" allowBlank="1" showInputMessage="1" showErrorMessage="1" sqref="F3" xr:uid="{00000000-0002-0000-0100-000000000000}">
      <formula1>"Florida Resident,Non-Florida Resident"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6"/>
  <sheetViews>
    <sheetView showGridLines="0" workbookViewId="0">
      <pane ySplit="1" topLeftCell="A2" activePane="bottomLeft" state="frozen"/>
      <selection pane="bottomLeft" activeCell="A5" sqref="A5"/>
    </sheetView>
  </sheetViews>
  <sheetFormatPr defaultRowHeight="15" x14ac:dyDescent="0.25"/>
  <cols>
    <col min="1" max="1" width="38.7109375" customWidth="1"/>
    <col min="2" max="2" width="14.7109375" customWidth="1"/>
    <col min="3" max="5" width="13.7109375" customWidth="1"/>
    <col min="6" max="6" width="22.7109375" customWidth="1"/>
  </cols>
  <sheetData>
    <row r="1" spans="1:6" ht="28.15" customHeight="1" x14ac:dyDescent="0.25">
      <c r="A1" s="1" t="s">
        <v>53</v>
      </c>
      <c r="B1" s="2"/>
      <c r="C1" s="3" t="s">
        <v>68</v>
      </c>
      <c r="D1" s="2"/>
      <c r="E1" s="2"/>
      <c r="F1" s="2"/>
    </row>
    <row r="2" spans="1:6" ht="13.9" customHeight="1" x14ac:dyDescent="0.25">
      <c r="A2" s="4"/>
      <c r="B2" s="4"/>
      <c r="C2" s="4"/>
      <c r="D2" s="4"/>
      <c r="E2" s="4"/>
      <c r="F2" s="40" t="s">
        <v>3</v>
      </c>
    </row>
    <row r="3" spans="1:6" ht="19.899999999999999" customHeight="1" x14ac:dyDescent="0.25">
      <c r="A3" s="5" t="s">
        <v>4</v>
      </c>
      <c r="B3" s="5" t="s">
        <v>5</v>
      </c>
      <c r="C3" s="38" t="s">
        <v>6</v>
      </c>
      <c r="D3" s="39"/>
      <c r="E3" s="5" t="s">
        <v>7</v>
      </c>
      <c r="F3" s="6" t="s">
        <v>8</v>
      </c>
    </row>
    <row r="4" spans="1:6" ht="6" customHeight="1" x14ac:dyDescent="0.25">
      <c r="A4" s="4"/>
      <c r="B4" s="4"/>
      <c r="C4" s="4"/>
      <c r="D4" s="4"/>
      <c r="E4" s="4"/>
      <c r="F4" s="4"/>
    </row>
    <row r="5" spans="1:6" x14ac:dyDescent="0.25">
      <c r="A5" s="42" t="s">
        <v>70</v>
      </c>
      <c r="B5" s="7"/>
      <c r="C5" s="7"/>
      <c r="D5" s="7"/>
      <c r="E5" s="7"/>
      <c r="F5" s="7"/>
    </row>
    <row r="6" spans="1:6" ht="24" x14ac:dyDescent="0.25">
      <c r="A6" s="8" t="s">
        <v>9</v>
      </c>
      <c r="B6" s="26" t="s">
        <v>58</v>
      </c>
      <c r="C6" s="26" t="s">
        <v>65</v>
      </c>
      <c r="D6" s="26" t="s">
        <v>66</v>
      </c>
      <c r="E6" s="26" t="s">
        <v>59</v>
      </c>
      <c r="F6" s="4"/>
    </row>
    <row r="7" spans="1:6" ht="16.899999999999999" customHeight="1" x14ac:dyDescent="0.25">
      <c r="A7" s="10" t="s">
        <v>10</v>
      </c>
      <c r="B7" s="11">
        <v>0</v>
      </c>
      <c r="C7" s="12">
        <f>B7/2</f>
        <v>0</v>
      </c>
      <c r="D7" s="12">
        <f>B7/2</f>
        <v>0</v>
      </c>
      <c r="E7" s="12">
        <f t="shared" ref="E7:E15" si="0">SUM(C7:D7)</f>
        <v>0</v>
      </c>
      <c r="F7" s="4"/>
    </row>
    <row r="8" spans="1:6" ht="16.899999999999999" customHeight="1" x14ac:dyDescent="0.25">
      <c r="A8" s="13" t="s">
        <v>71</v>
      </c>
      <c r="B8" s="11">
        <v>0</v>
      </c>
      <c r="C8" s="14">
        <f>(B8-(B8*0.01057))/2</f>
        <v>0</v>
      </c>
      <c r="D8" s="14">
        <f>(B8-(B8*0.01057))/2</f>
        <v>0</v>
      </c>
      <c r="E8" s="14">
        <f t="shared" si="0"/>
        <v>0</v>
      </c>
      <c r="F8" s="4"/>
    </row>
    <row r="9" spans="1:6" ht="16.899999999999999" customHeight="1" x14ac:dyDescent="0.25">
      <c r="A9" s="10" t="s">
        <v>11</v>
      </c>
      <c r="B9" s="11">
        <v>0</v>
      </c>
      <c r="C9" s="12">
        <f>(B9-(B9*0.04248))/2</f>
        <v>0</v>
      </c>
      <c r="D9" s="12">
        <f>(B9-(B9*0.04248))/2</f>
        <v>0</v>
      </c>
      <c r="E9" s="12">
        <f t="shared" si="0"/>
        <v>0</v>
      </c>
      <c r="F9" s="4"/>
    </row>
    <row r="10" spans="1:6" ht="16.899999999999999" customHeight="1" x14ac:dyDescent="0.25">
      <c r="A10" s="13" t="s">
        <v>12</v>
      </c>
      <c r="B10" s="11">
        <v>0</v>
      </c>
      <c r="C10" s="14">
        <f t="shared" ref="C10:C15" si="1">B10/2</f>
        <v>0</v>
      </c>
      <c r="D10" s="14">
        <f t="shared" ref="D10:D15" si="2">B10/2</f>
        <v>0</v>
      </c>
      <c r="E10" s="14">
        <f t="shared" si="0"/>
        <v>0</v>
      </c>
      <c r="F10" s="4"/>
    </row>
    <row r="11" spans="1:6" ht="16.899999999999999" customHeight="1" x14ac:dyDescent="0.25">
      <c r="A11" s="10" t="s">
        <v>13</v>
      </c>
      <c r="B11" s="11">
        <v>0</v>
      </c>
      <c r="C11" s="12">
        <f t="shared" si="1"/>
        <v>0</v>
      </c>
      <c r="D11" s="12">
        <f t="shared" si="2"/>
        <v>0</v>
      </c>
      <c r="E11" s="12">
        <f t="shared" si="0"/>
        <v>0</v>
      </c>
      <c r="F11" s="4"/>
    </row>
    <row r="12" spans="1:6" ht="16.899999999999999" customHeight="1" x14ac:dyDescent="0.25">
      <c r="A12" s="13" t="s">
        <v>14</v>
      </c>
      <c r="B12" s="11">
        <v>0</v>
      </c>
      <c r="C12" s="14">
        <f t="shared" si="1"/>
        <v>0</v>
      </c>
      <c r="D12" s="14">
        <f t="shared" si="2"/>
        <v>0</v>
      </c>
      <c r="E12" s="14">
        <f t="shared" si="0"/>
        <v>0</v>
      </c>
      <c r="F12" s="4"/>
    </row>
    <row r="13" spans="1:6" ht="16.899999999999999" customHeight="1" x14ac:dyDescent="0.25">
      <c r="A13" s="10" t="s">
        <v>15</v>
      </c>
      <c r="B13" s="11">
        <v>0</v>
      </c>
      <c r="C13" s="12">
        <f t="shared" si="1"/>
        <v>0</v>
      </c>
      <c r="D13" s="12">
        <f t="shared" si="2"/>
        <v>0</v>
      </c>
      <c r="E13" s="12">
        <f t="shared" si="0"/>
        <v>0</v>
      </c>
      <c r="F13" s="4"/>
    </row>
    <row r="14" spans="1:6" ht="16.899999999999999" customHeight="1" x14ac:dyDescent="0.25">
      <c r="A14" s="13" t="s">
        <v>16</v>
      </c>
      <c r="B14" s="11">
        <v>0</v>
      </c>
      <c r="C14" s="14">
        <f t="shared" si="1"/>
        <v>0</v>
      </c>
      <c r="D14" s="14">
        <f t="shared" si="2"/>
        <v>0</v>
      </c>
      <c r="E14" s="14">
        <f t="shared" si="0"/>
        <v>0</v>
      </c>
      <c r="F14" s="4"/>
    </row>
    <row r="15" spans="1:6" ht="16.899999999999999" customHeight="1" x14ac:dyDescent="0.25">
      <c r="A15" s="10" t="s">
        <v>17</v>
      </c>
      <c r="B15" s="11">
        <v>0</v>
      </c>
      <c r="C15" s="12">
        <f t="shared" si="1"/>
        <v>0</v>
      </c>
      <c r="D15" s="12">
        <f t="shared" si="2"/>
        <v>0</v>
      </c>
      <c r="E15" s="12">
        <f t="shared" si="0"/>
        <v>0</v>
      </c>
      <c r="F15" s="4"/>
    </row>
    <row r="16" spans="1:6" ht="19.899999999999999" customHeight="1" x14ac:dyDescent="0.25">
      <c r="A16" s="34" t="s">
        <v>18</v>
      </c>
      <c r="B16" s="35">
        <f>SUM(B7:B15)</f>
        <v>0</v>
      </c>
      <c r="C16" s="35">
        <f>SUM(C7:C15)</f>
        <v>0</v>
      </c>
      <c r="D16" s="35">
        <f>SUM(D7:D15)</f>
        <v>0</v>
      </c>
      <c r="E16" s="35">
        <f>SUM(E7:E15)</f>
        <v>0</v>
      </c>
      <c r="F16" s="4"/>
    </row>
    <row r="17" spans="1:6" ht="6" customHeight="1" x14ac:dyDescent="0.25">
      <c r="A17" s="4"/>
      <c r="B17" s="4"/>
      <c r="C17" s="4"/>
      <c r="D17" s="4"/>
      <c r="E17" s="4"/>
      <c r="F17" s="4"/>
    </row>
    <row r="18" spans="1:6" ht="19.899999999999999" customHeight="1" x14ac:dyDescent="0.25">
      <c r="A18" s="8" t="s">
        <v>21</v>
      </c>
      <c r="B18" s="9" t="s">
        <v>60</v>
      </c>
      <c r="C18" s="9" t="s">
        <v>64</v>
      </c>
      <c r="D18" s="15"/>
      <c r="E18" s="15"/>
      <c r="F18" s="4"/>
    </row>
    <row r="19" spans="1:6" ht="16.899999999999999" customHeight="1" x14ac:dyDescent="0.25">
      <c r="A19" s="10" t="s">
        <v>50</v>
      </c>
      <c r="B19" s="16"/>
      <c r="C19" s="12">
        <f>IF(F3="Florida Resident",31820,73382)</f>
        <v>31820</v>
      </c>
      <c r="D19" s="16"/>
      <c r="E19" s="16"/>
      <c r="F19" s="4"/>
    </row>
    <row r="20" spans="1:6" ht="16.899999999999999" customHeight="1" x14ac:dyDescent="0.25">
      <c r="A20" s="13" t="s">
        <v>25</v>
      </c>
      <c r="B20" s="17"/>
      <c r="C20" s="14">
        <v>1498</v>
      </c>
      <c r="D20" s="17"/>
      <c r="E20" s="17"/>
      <c r="F20" s="4"/>
    </row>
    <row r="21" spans="1:6" ht="16.899999999999999" customHeight="1" x14ac:dyDescent="0.25">
      <c r="A21" s="10" t="s">
        <v>26</v>
      </c>
      <c r="B21" s="11">
        <v>0</v>
      </c>
      <c r="C21" s="12">
        <f t="shared" ref="C21:C39" si="3">B21*12</f>
        <v>0</v>
      </c>
      <c r="D21" s="16"/>
      <c r="E21" s="16"/>
      <c r="F21" s="4"/>
    </row>
    <row r="22" spans="1:6" ht="16.899999999999999" customHeight="1" x14ac:dyDescent="0.25">
      <c r="A22" s="13" t="s">
        <v>27</v>
      </c>
      <c r="B22" s="11">
        <v>0</v>
      </c>
      <c r="C22" s="14">
        <f t="shared" si="3"/>
        <v>0</v>
      </c>
      <c r="D22" s="17"/>
      <c r="E22" s="17"/>
      <c r="F22" s="4"/>
    </row>
    <row r="23" spans="1:6" ht="16.899999999999999" customHeight="1" x14ac:dyDescent="0.25">
      <c r="A23" s="10" t="s">
        <v>28</v>
      </c>
      <c r="B23" s="11">
        <v>0</v>
      </c>
      <c r="C23" s="12">
        <f t="shared" si="3"/>
        <v>0</v>
      </c>
      <c r="D23" s="16"/>
      <c r="E23" s="16"/>
      <c r="F23" s="4"/>
    </row>
    <row r="24" spans="1:6" ht="16.899999999999999" customHeight="1" x14ac:dyDescent="0.25">
      <c r="A24" s="13" t="s">
        <v>29</v>
      </c>
      <c r="B24" s="11">
        <v>0</v>
      </c>
      <c r="C24" s="14">
        <f t="shared" si="3"/>
        <v>0</v>
      </c>
      <c r="D24" s="17"/>
      <c r="E24" s="17"/>
      <c r="F24" s="4"/>
    </row>
    <row r="25" spans="1:6" ht="16.899999999999999" customHeight="1" x14ac:dyDescent="0.25">
      <c r="A25" s="10" t="s">
        <v>30</v>
      </c>
      <c r="B25" s="11">
        <v>0</v>
      </c>
      <c r="C25" s="12">
        <f t="shared" si="3"/>
        <v>0</v>
      </c>
      <c r="D25" s="16"/>
      <c r="E25" s="16"/>
      <c r="F25" s="4"/>
    </row>
    <row r="26" spans="1:6" ht="16.899999999999999" customHeight="1" x14ac:dyDescent="0.25">
      <c r="A26" s="13" t="s">
        <v>31</v>
      </c>
      <c r="B26" s="11">
        <v>0</v>
      </c>
      <c r="C26" s="14">
        <f t="shared" si="3"/>
        <v>0</v>
      </c>
      <c r="D26" s="17"/>
      <c r="E26" s="17"/>
      <c r="F26" s="4"/>
    </row>
    <row r="27" spans="1:6" ht="16.899999999999999" customHeight="1" x14ac:dyDescent="0.25">
      <c r="A27" s="10" t="s">
        <v>32</v>
      </c>
      <c r="B27" s="11">
        <v>0</v>
      </c>
      <c r="C27" s="12">
        <f t="shared" si="3"/>
        <v>0</v>
      </c>
      <c r="D27" s="16"/>
      <c r="E27" s="16"/>
      <c r="F27" s="4"/>
    </row>
    <row r="28" spans="1:6" ht="16.899999999999999" customHeight="1" x14ac:dyDescent="0.25">
      <c r="A28" s="13" t="s">
        <v>33</v>
      </c>
      <c r="B28" s="11">
        <v>0</v>
      </c>
      <c r="C28" s="14">
        <f t="shared" si="3"/>
        <v>0</v>
      </c>
      <c r="D28" s="17"/>
      <c r="E28" s="17"/>
      <c r="F28" s="4"/>
    </row>
    <row r="29" spans="1:6" ht="16.899999999999999" customHeight="1" x14ac:dyDescent="0.25">
      <c r="A29" s="10" t="s">
        <v>34</v>
      </c>
      <c r="B29" s="11">
        <v>0</v>
      </c>
      <c r="C29" s="12">
        <f t="shared" si="3"/>
        <v>0</v>
      </c>
      <c r="D29" s="16"/>
      <c r="E29" s="16"/>
      <c r="F29" s="4"/>
    </row>
    <row r="30" spans="1:6" ht="16.899999999999999" customHeight="1" x14ac:dyDescent="0.25">
      <c r="A30" s="13" t="s">
        <v>35</v>
      </c>
      <c r="B30" s="11">
        <v>0</v>
      </c>
      <c r="C30" s="14">
        <f t="shared" si="3"/>
        <v>0</v>
      </c>
      <c r="D30" s="17"/>
      <c r="E30" s="17"/>
      <c r="F30" s="4"/>
    </row>
    <row r="31" spans="1:6" ht="16.899999999999999" customHeight="1" x14ac:dyDescent="0.25">
      <c r="A31" s="10" t="s">
        <v>36</v>
      </c>
      <c r="B31" s="11">
        <v>0</v>
      </c>
      <c r="C31" s="12">
        <f t="shared" si="3"/>
        <v>0</v>
      </c>
      <c r="D31" s="16"/>
      <c r="E31" s="16"/>
      <c r="F31" s="4"/>
    </row>
    <row r="32" spans="1:6" ht="16.899999999999999" customHeight="1" x14ac:dyDescent="0.25">
      <c r="A32" s="13" t="s">
        <v>37</v>
      </c>
      <c r="B32" s="11">
        <v>0</v>
      </c>
      <c r="C32" s="14">
        <f t="shared" si="3"/>
        <v>0</v>
      </c>
      <c r="D32" s="17"/>
      <c r="E32" s="17"/>
      <c r="F32" s="4"/>
    </row>
    <row r="33" spans="1:6" ht="16.899999999999999" customHeight="1" x14ac:dyDescent="0.25">
      <c r="A33" s="10" t="s">
        <v>38</v>
      </c>
      <c r="B33" s="11">
        <v>0</v>
      </c>
      <c r="C33" s="12">
        <f t="shared" si="3"/>
        <v>0</v>
      </c>
      <c r="D33" s="16"/>
      <c r="E33" s="16"/>
      <c r="F33" s="4"/>
    </row>
    <row r="34" spans="1:6" ht="16.899999999999999" customHeight="1" x14ac:dyDescent="0.25">
      <c r="A34" s="13" t="s">
        <v>39</v>
      </c>
      <c r="B34" s="11">
        <v>0</v>
      </c>
      <c r="C34" s="14">
        <f t="shared" si="3"/>
        <v>0</v>
      </c>
      <c r="D34" s="17"/>
      <c r="E34" s="17"/>
      <c r="F34" s="4"/>
    </row>
    <row r="35" spans="1:6" ht="16.899999999999999" customHeight="1" x14ac:dyDescent="0.25">
      <c r="A35" s="10" t="s">
        <v>40</v>
      </c>
      <c r="B35" s="11">
        <v>0</v>
      </c>
      <c r="C35" s="12">
        <f t="shared" si="3"/>
        <v>0</v>
      </c>
      <c r="D35" s="16"/>
      <c r="E35" s="16"/>
      <c r="F35" s="4"/>
    </row>
    <row r="36" spans="1:6" ht="16.899999999999999" customHeight="1" x14ac:dyDescent="0.25">
      <c r="A36" s="13" t="s">
        <v>41</v>
      </c>
      <c r="B36" s="11">
        <v>0</v>
      </c>
      <c r="C36" s="14">
        <f t="shared" si="3"/>
        <v>0</v>
      </c>
      <c r="D36" s="17"/>
      <c r="E36" s="17"/>
      <c r="F36" s="4"/>
    </row>
    <row r="37" spans="1:6" ht="16.899999999999999" customHeight="1" x14ac:dyDescent="0.25">
      <c r="A37" s="10" t="s">
        <v>42</v>
      </c>
      <c r="B37" s="11">
        <v>0</v>
      </c>
      <c r="C37" s="14">
        <f t="shared" si="3"/>
        <v>0</v>
      </c>
      <c r="D37" s="17"/>
      <c r="E37" s="17"/>
      <c r="F37" s="4"/>
    </row>
    <row r="38" spans="1:6" ht="16.899999999999999" customHeight="1" x14ac:dyDescent="0.25">
      <c r="A38" s="10" t="s">
        <v>43</v>
      </c>
      <c r="B38" s="11">
        <v>0</v>
      </c>
      <c r="C38" s="12">
        <f t="shared" si="3"/>
        <v>0</v>
      </c>
      <c r="D38" s="16"/>
      <c r="E38" s="16"/>
      <c r="F38" s="4"/>
    </row>
    <row r="39" spans="1:6" ht="16.899999999999999" customHeight="1" x14ac:dyDescent="0.25">
      <c r="A39" s="13" t="s">
        <v>44</v>
      </c>
      <c r="B39" s="11">
        <v>0</v>
      </c>
      <c r="C39" s="14">
        <f t="shared" si="3"/>
        <v>0</v>
      </c>
      <c r="D39" s="17"/>
      <c r="E39" s="17"/>
      <c r="F39" s="4"/>
    </row>
    <row r="40" spans="1:6" ht="19.899999999999999" customHeight="1" x14ac:dyDescent="0.25">
      <c r="A40" s="27" t="s">
        <v>45</v>
      </c>
      <c r="B40" s="28">
        <f>SUM(B19:B39)</f>
        <v>0</v>
      </c>
      <c r="C40" s="28">
        <f>SUM(C19:C39)</f>
        <v>33318</v>
      </c>
      <c r="D40" s="29"/>
      <c r="E40" s="29"/>
      <c r="F40" s="4"/>
    </row>
    <row r="41" spans="1:6" ht="13.15" customHeight="1" x14ac:dyDescent="0.25">
      <c r="A41" s="40" t="s">
        <v>46</v>
      </c>
      <c r="B41" s="4"/>
      <c r="C41" s="4"/>
      <c r="D41" s="4"/>
      <c r="E41" s="4"/>
      <c r="F41" s="4"/>
    </row>
    <row r="42" spans="1:6" ht="6" customHeight="1" x14ac:dyDescent="0.25">
      <c r="A42" s="4"/>
      <c r="B42" s="4"/>
      <c r="C42" s="4"/>
      <c r="D42" s="4"/>
      <c r="E42" s="4"/>
      <c r="F42" s="4"/>
    </row>
    <row r="43" spans="1:6" ht="22.15" customHeight="1" x14ac:dyDescent="0.25">
      <c r="A43" s="18" t="s">
        <v>47</v>
      </c>
      <c r="B43" s="2"/>
      <c r="C43" s="19"/>
      <c r="D43" s="2"/>
      <c r="E43" s="2"/>
      <c r="F43" s="2"/>
    </row>
    <row r="44" spans="1:6" ht="19.899999999999999" customHeight="1" x14ac:dyDescent="0.25">
      <c r="A44" s="20" t="s">
        <v>52</v>
      </c>
      <c r="B44" s="21"/>
      <c r="C44" s="22">
        <f>E16</f>
        <v>0</v>
      </c>
      <c r="D44" s="21"/>
      <c r="E44" s="21"/>
      <c r="F44" s="21"/>
    </row>
    <row r="45" spans="1:6" ht="19.899999999999999" customHeight="1" x14ac:dyDescent="0.25">
      <c r="A45" s="23" t="s">
        <v>45</v>
      </c>
      <c r="B45" s="24"/>
      <c r="C45" s="25">
        <f>C40</f>
        <v>33318</v>
      </c>
      <c r="D45" s="24"/>
      <c r="E45" s="24"/>
      <c r="F45" s="24"/>
    </row>
    <row r="46" spans="1:6" ht="19.899999999999999" customHeight="1" x14ac:dyDescent="0.25">
      <c r="A46" s="36" t="s">
        <v>48</v>
      </c>
      <c r="B46" s="33"/>
      <c r="C46" s="37">
        <f>C44-C45</f>
        <v>-33318</v>
      </c>
      <c r="D46" s="33"/>
      <c r="E46" s="33"/>
      <c r="F46" s="33"/>
    </row>
  </sheetData>
  <mergeCells count="1">
    <mergeCell ref="C3:D3"/>
  </mergeCells>
  <dataValidations count="1">
    <dataValidation type="list" allowBlank="1" showInputMessage="1" showErrorMessage="1" sqref="F3" xr:uid="{00000000-0002-0000-0200-000000000000}">
      <formula1>"Florida Resident,Non-Florida Resident"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6"/>
  <sheetViews>
    <sheetView showGridLines="0" tabSelected="1" workbookViewId="0">
      <pane ySplit="1" topLeftCell="A2" activePane="bottomLeft" state="frozen"/>
      <selection pane="bottomLeft" activeCell="K15" sqref="K15"/>
    </sheetView>
  </sheetViews>
  <sheetFormatPr defaultRowHeight="15" x14ac:dyDescent="0.25"/>
  <cols>
    <col min="1" max="1" width="38.7109375" customWidth="1"/>
    <col min="2" max="2" width="14.7109375" customWidth="1"/>
    <col min="3" max="5" width="13.7109375" customWidth="1"/>
    <col min="6" max="6" width="22.7109375" customWidth="1"/>
  </cols>
  <sheetData>
    <row r="1" spans="1:6" ht="28.15" customHeight="1" x14ac:dyDescent="0.25">
      <c r="A1" s="1" t="s">
        <v>54</v>
      </c>
      <c r="B1" s="2"/>
      <c r="C1" s="3" t="s">
        <v>67</v>
      </c>
      <c r="D1" s="2"/>
      <c r="E1" s="2"/>
      <c r="F1" s="2"/>
    </row>
    <row r="2" spans="1:6" ht="13.9" customHeight="1" x14ac:dyDescent="0.25">
      <c r="A2" s="4"/>
      <c r="B2" s="4"/>
      <c r="C2" s="4"/>
      <c r="D2" s="4"/>
      <c r="E2" s="4"/>
      <c r="F2" s="40" t="s">
        <v>3</v>
      </c>
    </row>
    <row r="3" spans="1:6" ht="19.899999999999999" customHeight="1" x14ac:dyDescent="0.25">
      <c r="A3" s="5" t="s">
        <v>4</v>
      </c>
      <c r="B3" s="5" t="s">
        <v>5</v>
      </c>
      <c r="C3" s="38" t="s">
        <v>6</v>
      </c>
      <c r="D3" s="39"/>
      <c r="E3" s="5" t="s">
        <v>7</v>
      </c>
      <c r="F3" s="6" t="s">
        <v>8</v>
      </c>
    </row>
    <row r="4" spans="1:6" ht="6" customHeight="1" x14ac:dyDescent="0.25">
      <c r="A4" s="4"/>
      <c r="B4" s="4"/>
      <c r="C4" s="4"/>
      <c r="D4" s="4"/>
      <c r="E4" s="4"/>
      <c r="F4" s="4"/>
    </row>
    <row r="5" spans="1:6" x14ac:dyDescent="0.25">
      <c r="A5" s="42" t="s">
        <v>70</v>
      </c>
      <c r="B5" s="7"/>
      <c r="C5" s="7"/>
      <c r="D5" s="7"/>
      <c r="E5" s="7"/>
      <c r="F5" s="7"/>
    </row>
    <row r="6" spans="1:6" ht="24" x14ac:dyDescent="0.25">
      <c r="A6" s="8" t="s">
        <v>9</v>
      </c>
      <c r="B6" s="26" t="s">
        <v>58</v>
      </c>
      <c r="C6" s="26" t="s">
        <v>65</v>
      </c>
      <c r="D6" s="26" t="s">
        <v>66</v>
      </c>
      <c r="E6" s="26" t="s">
        <v>59</v>
      </c>
      <c r="F6" s="4"/>
    </row>
    <row r="7" spans="1:6" ht="16.899999999999999" customHeight="1" x14ac:dyDescent="0.25">
      <c r="A7" s="10" t="s">
        <v>10</v>
      </c>
      <c r="B7" s="11">
        <v>0</v>
      </c>
      <c r="C7" s="12">
        <f>B7/2</f>
        <v>0</v>
      </c>
      <c r="D7" s="12">
        <f>B7/2</f>
        <v>0</v>
      </c>
      <c r="E7" s="12">
        <f t="shared" ref="E7:E15" si="0">SUM(C7:D7)</f>
        <v>0</v>
      </c>
      <c r="F7" s="4"/>
    </row>
    <row r="8" spans="1:6" ht="16.899999999999999" customHeight="1" x14ac:dyDescent="0.25">
      <c r="A8" s="13" t="s">
        <v>55</v>
      </c>
      <c r="B8" s="11">
        <v>0</v>
      </c>
      <c r="C8" s="14">
        <f>(B8-(B8*0.01057))/2</f>
        <v>0</v>
      </c>
      <c r="D8" s="14">
        <f>(B8-(B8*0.01057))/2</f>
        <v>0</v>
      </c>
      <c r="E8" s="14">
        <f t="shared" si="0"/>
        <v>0</v>
      </c>
      <c r="F8" s="4"/>
    </row>
    <row r="9" spans="1:6" ht="16.899999999999999" customHeight="1" x14ac:dyDescent="0.25">
      <c r="A9" s="10" t="s">
        <v>11</v>
      </c>
      <c r="B9" s="11">
        <v>0</v>
      </c>
      <c r="C9" s="12">
        <f>(B9-(B9*0.04248))/2</f>
        <v>0</v>
      </c>
      <c r="D9" s="12">
        <f>(B9-(B9*0.04248))/2</f>
        <v>0</v>
      </c>
      <c r="E9" s="12">
        <f t="shared" si="0"/>
        <v>0</v>
      </c>
      <c r="F9" s="4"/>
    </row>
    <row r="10" spans="1:6" ht="16.899999999999999" customHeight="1" x14ac:dyDescent="0.25">
      <c r="A10" s="13" t="s">
        <v>12</v>
      </c>
      <c r="B10" s="11">
        <v>0</v>
      </c>
      <c r="C10" s="14">
        <f t="shared" ref="C10:C15" si="1">B10/2</f>
        <v>0</v>
      </c>
      <c r="D10" s="14">
        <f t="shared" ref="D10:D15" si="2">B10/2</f>
        <v>0</v>
      </c>
      <c r="E10" s="14">
        <f t="shared" si="0"/>
        <v>0</v>
      </c>
      <c r="F10" s="4"/>
    </row>
    <row r="11" spans="1:6" ht="16.899999999999999" customHeight="1" x14ac:dyDescent="0.25">
      <c r="A11" s="10" t="s">
        <v>13</v>
      </c>
      <c r="B11" s="11">
        <v>0</v>
      </c>
      <c r="C11" s="12">
        <f t="shared" si="1"/>
        <v>0</v>
      </c>
      <c r="D11" s="12">
        <f t="shared" si="2"/>
        <v>0</v>
      </c>
      <c r="E11" s="12">
        <f t="shared" si="0"/>
        <v>0</v>
      </c>
      <c r="F11" s="4"/>
    </row>
    <row r="12" spans="1:6" ht="16.899999999999999" customHeight="1" x14ac:dyDescent="0.25">
      <c r="A12" s="13" t="s">
        <v>14</v>
      </c>
      <c r="B12" s="11">
        <v>0</v>
      </c>
      <c r="C12" s="14">
        <f t="shared" si="1"/>
        <v>0</v>
      </c>
      <c r="D12" s="14">
        <f t="shared" si="2"/>
        <v>0</v>
      </c>
      <c r="E12" s="14">
        <f t="shared" si="0"/>
        <v>0</v>
      </c>
      <c r="F12" s="4"/>
    </row>
    <row r="13" spans="1:6" ht="16.899999999999999" customHeight="1" x14ac:dyDescent="0.25">
      <c r="A13" s="10" t="s">
        <v>15</v>
      </c>
      <c r="B13" s="11">
        <v>0</v>
      </c>
      <c r="C13" s="12">
        <f t="shared" si="1"/>
        <v>0</v>
      </c>
      <c r="D13" s="12">
        <f t="shared" si="2"/>
        <v>0</v>
      </c>
      <c r="E13" s="12">
        <f t="shared" si="0"/>
        <v>0</v>
      </c>
      <c r="F13" s="4"/>
    </row>
    <row r="14" spans="1:6" ht="16.899999999999999" customHeight="1" x14ac:dyDescent="0.25">
      <c r="A14" s="13" t="s">
        <v>16</v>
      </c>
      <c r="B14" s="11">
        <v>0</v>
      </c>
      <c r="C14" s="14">
        <f t="shared" si="1"/>
        <v>0</v>
      </c>
      <c r="D14" s="14">
        <f t="shared" si="2"/>
        <v>0</v>
      </c>
      <c r="E14" s="14">
        <f t="shared" si="0"/>
        <v>0</v>
      </c>
      <c r="F14" s="4"/>
    </row>
    <row r="15" spans="1:6" ht="16.899999999999999" customHeight="1" x14ac:dyDescent="0.25">
      <c r="A15" s="10" t="s">
        <v>17</v>
      </c>
      <c r="B15" s="11">
        <v>0</v>
      </c>
      <c r="C15" s="12">
        <f t="shared" si="1"/>
        <v>0</v>
      </c>
      <c r="D15" s="12">
        <f t="shared" si="2"/>
        <v>0</v>
      </c>
      <c r="E15" s="12">
        <f t="shared" si="0"/>
        <v>0</v>
      </c>
      <c r="F15" s="4"/>
    </row>
    <row r="16" spans="1:6" ht="19.899999999999999" customHeight="1" x14ac:dyDescent="0.25">
      <c r="A16" s="34" t="s">
        <v>18</v>
      </c>
      <c r="B16" s="35">
        <f>SUM(B7:B15)</f>
        <v>0</v>
      </c>
      <c r="C16" s="35">
        <f>SUM(C7:C15)</f>
        <v>0</v>
      </c>
      <c r="D16" s="35">
        <f>SUM(D7:D15)</f>
        <v>0</v>
      </c>
      <c r="E16" s="35">
        <f>SUM(E7:E15)</f>
        <v>0</v>
      </c>
      <c r="F16" s="4"/>
    </row>
    <row r="17" spans="1:6" ht="6" customHeight="1" x14ac:dyDescent="0.25">
      <c r="A17" s="4"/>
      <c r="B17" s="4"/>
      <c r="C17" s="4"/>
      <c r="D17" s="4"/>
      <c r="E17" s="4"/>
      <c r="F17" s="4"/>
    </row>
    <row r="18" spans="1:6" ht="19.899999999999999" customHeight="1" x14ac:dyDescent="0.25">
      <c r="A18" s="8" t="s">
        <v>21</v>
      </c>
      <c r="B18" s="9" t="s">
        <v>60</v>
      </c>
      <c r="C18" s="9" t="s">
        <v>64</v>
      </c>
      <c r="D18" s="15"/>
      <c r="E18" s="15"/>
      <c r="F18" s="4"/>
    </row>
    <row r="19" spans="1:6" ht="16.899999999999999" customHeight="1" x14ac:dyDescent="0.25">
      <c r="A19" s="10" t="s">
        <v>50</v>
      </c>
      <c r="B19" s="16"/>
      <c r="C19" s="12">
        <f>IF(F3="Florida Resident",31820,73382)</f>
        <v>31820</v>
      </c>
      <c r="D19" s="16"/>
      <c r="E19" s="16"/>
      <c r="F19" s="4"/>
    </row>
    <row r="20" spans="1:6" ht="16.899999999999999" customHeight="1" x14ac:dyDescent="0.25">
      <c r="A20" s="13" t="s">
        <v>25</v>
      </c>
      <c r="B20" s="17"/>
      <c r="C20" s="14">
        <v>60</v>
      </c>
      <c r="D20" s="17"/>
      <c r="E20" s="17"/>
      <c r="F20" s="4"/>
    </row>
    <row r="21" spans="1:6" ht="16.899999999999999" customHeight="1" x14ac:dyDescent="0.25">
      <c r="A21" s="10" t="s">
        <v>26</v>
      </c>
      <c r="B21" s="11">
        <v>0</v>
      </c>
      <c r="C21" s="12">
        <f t="shared" ref="C21:C39" si="3">B21*11</f>
        <v>0</v>
      </c>
      <c r="D21" s="16"/>
      <c r="E21" s="16"/>
      <c r="F21" s="4"/>
    </row>
    <row r="22" spans="1:6" ht="16.899999999999999" customHeight="1" x14ac:dyDescent="0.25">
      <c r="A22" s="13" t="s">
        <v>27</v>
      </c>
      <c r="B22" s="11">
        <v>0</v>
      </c>
      <c r="C22" s="14">
        <f t="shared" si="3"/>
        <v>0</v>
      </c>
      <c r="D22" s="17"/>
      <c r="E22" s="17"/>
      <c r="F22" s="4"/>
    </row>
    <row r="23" spans="1:6" ht="16.899999999999999" customHeight="1" x14ac:dyDescent="0.25">
      <c r="A23" s="10" t="s">
        <v>28</v>
      </c>
      <c r="B23" s="11">
        <v>0</v>
      </c>
      <c r="C23" s="12">
        <f t="shared" si="3"/>
        <v>0</v>
      </c>
      <c r="D23" s="16"/>
      <c r="E23" s="16"/>
      <c r="F23" s="4"/>
    </row>
    <row r="24" spans="1:6" ht="16.899999999999999" customHeight="1" x14ac:dyDescent="0.25">
      <c r="A24" s="13" t="s">
        <v>29</v>
      </c>
      <c r="B24" s="11">
        <v>0</v>
      </c>
      <c r="C24" s="14">
        <f t="shared" si="3"/>
        <v>0</v>
      </c>
      <c r="D24" s="17"/>
      <c r="E24" s="17"/>
      <c r="F24" s="4"/>
    </row>
    <row r="25" spans="1:6" ht="16.899999999999999" customHeight="1" x14ac:dyDescent="0.25">
      <c r="A25" s="10" t="s">
        <v>30</v>
      </c>
      <c r="B25" s="11">
        <v>0</v>
      </c>
      <c r="C25" s="12">
        <f t="shared" si="3"/>
        <v>0</v>
      </c>
      <c r="D25" s="16"/>
      <c r="E25" s="16"/>
      <c r="F25" s="4"/>
    </row>
    <row r="26" spans="1:6" ht="16.899999999999999" customHeight="1" x14ac:dyDescent="0.25">
      <c r="A26" s="13" t="s">
        <v>31</v>
      </c>
      <c r="B26" s="11">
        <v>0</v>
      </c>
      <c r="C26" s="14">
        <f t="shared" si="3"/>
        <v>0</v>
      </c>
      <c r="D26" s="17"/>
      <c r="E26" s="17"/>
      <c r="F26" s="4"/>
    </row>
    <row r="27" spans="1:6" ht="16.899999999999999" customHeight="1" x14ac:dyDescent="0.25">
      <c r="A27" s="10" t="s">
        <v>32</v>
      </c>
      <c r="B27" s="11">
        <v>0</v>
      </c>
      <c r="C27" s="12">
        <f t="shared" si="3"/>
        <v>0</v>
      </c>
      <c r="D27" s="16"/>
      <c r="E27" s="16"/>
      <c r="F27" s="4"/>
    </row>
    <row r="28" spans="1:6" ht="16.899999999999999" customHeight="1" x14ac:dyDescent="0.25">
      <c r="A28" s="13" t="s">
        <v>33</v>
      </c>
      <c r="B28" s="11">
        <v>0</v>
      </c>
      <c r="C28" s="14">
        <f t="shared" si="3"/>
        <v>0</v>
      </c>
      <c r="D28" s="17"/>
      <c r="E28" s="17"/>
      <c r="F28" s="4"/>
    </row>
    <row r="29" spans="1:6" ht="16.899999999999999" customHeight="1" x14ac:dyDescent="0.25">
      <c r="A29" s="10" t="s">
        <v>34</v>
      </c>
      <c r="B29" s="11">
        <v>0</v>
      </c>
      <c r="C29" s="12">
        <f t="shared" si="3"/>
        <v>0</v>
      </c>
      <c r="D29" s="16"/>
      <c r="E29" s="16"/>
      <c r="F29" s="4"/>
    </row>
    <row r="30" spans="1:6" ht="16.899999999999999" customHeight="1" x14ac:dyDescent="0.25">
      <c r="A30" s="13" t="s">
        <v>35</v>
      </c>
      <c r="B30" s="11">
        <v>0</v>
      </c>
      <c r="C30" s="14">
        <f t="shared" si="3"/>
        <v>0</v>
      </c>
      <c r="D30" s="17"/>
      <c r="E30" s="17"/>
      <c r="F30" s="4"/>
    </row>
    <row r="31" spans="1:6" ht="16.899999999999999" customHeight="1" x14ac:dyDescent="0.25">
      <c r="A31" s="10" t="s">
        <v>36</v>
      </c>
      <c r="B31" s="11">
        <v>0</v>
      </c>
      <c r="C31" s="12">
        <f t="shared" si="3"/>
        <v>0</v>
      </c>
      <c r="D31" s="16"/>
      <c r="E31" s="16"/>
      <c r="F31" s="4"/>
    </row>
    <row r="32" spans="1:6" ht="16.899999999999999" customHeight="1" x14ac:dyDescent="0.25">
      <c r="A32" s="13" t="s">
        <v>37</v>
      </c>
      <c r="B32" s="11">
        <v>0</v>
      </c>
      <c r="C32" s="14">
        <f t="shared" si="3"/>
        <v>0</v>
      </c>
      <c r="D32" s="17"/>
      <c r="E32" s="17"/>
      <c r="F32" s="4"/>
    </row>
    <row r="33" spans="1:6" ht="16.899999999999999" customHeight="1" x14ac:dyDescent="0.25">
      <c r="A33" s="10" t="s">
        <v>38</v>
      </c>
      <c r="B33" s="11">
        <v>0</v>
      </c>
      <c r="C33" s="12">
        <f t="shared" si="3"/>
        <v>0</v>
      </c>
      <c r="D33" s="16"/>
      <c r="E33" s="16"/>
      <c r="F33" s="4"/>
    </row>
    <row r="34" spans="1:6" ht="16.899999999999999" customHeight="1" x14ac:dyDescent="0.25">
      <c r="A34" s="13" t="s">
        <v>39</v>
      </c>
      <c r="B34" s="11">
        <v>0</v>
      </c>
      <c r="C34" s="14">
        <f t="shared" si="3"/>
        <v>0</v>
      </c>
      <c r="D34" s="17"/>
      <c r="E34" s="17"/>
      <c r="F34" s="4"/>
    </row>
    <row r="35" spans="1:6" ht="16.899999999999999" customHeight="1" x14ac:dyDescent="0.25">
      <c r="A35" s="10" t="s">
        <v>40</v>
      </c>
      <c r="B35" s="11">
        <v>0</v>
      </c>
      <c r="C35" s="12">
        <f t="shared" si="3"/>
        <v>0</v>
      </c>
      <c r="D35" s="16"/>
      <c r="E35" s="16"/>
      <c r="F35" s="4"/>
    </row>
    <row r="36" spans="1:6" ht="16.899999999999999" customHeight="1" x14ac:dyDescent="0.25">
      <c r="A36" s="13" t="s">
        <v>41</v>
      </c>
      <c r="B36" s="11">
        <v>0</v>
      </c>
      <c r="C36" s="14">
        <f t="shared" si="3"/>
        <v>0</v>
      </c>
      <c r="D36" s="17"/>
      <c r="E36" s="17"/>
      <c r="F36" s="4"/>
    </row>
    <row r="37" spans="1:6" ht="16.899999999999999" customHeight="1" x14ac:dyDescent="0.25">
      <c r="A37" s="10" t="s">
        <v>42</v>
      </c>
      <c r="B37" s="11">
        <v>0</v>
      </c>
      <c r="C37" s="12">
        <f t="shared" si="3"/>
        <v>0</v>
      </c>
      <c r="D37" s="16"/>
      <c r="E37" s="16"/>
      <c r="F37" s="4"/>
    </row>
    <row r="38" spans="1:6" ht="16.899999999999999" customHeight="1" x14ac:dyDescent="0.25">
      <c r="A38" s="13" t="s">
        <v>43</v>
      </c>
      <c r="B38" s="11">
        <v>0</v>
      </c>
      <c r="C38" s="14">
        <f t="shared" si="3"/>
        <v>0</v>
      </c>
      <c r="D38" s="17"/>
      <c r="E38" s="17"/>
      <c r="F38" s="4"/>
    </row>
    <row r="39" spans="1:6" ht="16.899999999999999" customHeight="1" x14ac:dyDescent="0.25">
      <c r="A39" s="10" t="s">
        <v>44</v>
      </c>
      <c r="B39" s="11">
        <v>0</v>
      </c>
      <c r="C39" s="12">
        <f t="shared" si="3"/>
        <v>0</v>
      </c>
      <c r="D39" s="16"/>
      <c r="E39" s="16"/>
      <c r="F39" s="4"/>
    </row>
    <row r="40" spans="1:6" ht="19.899999999999999" customHeight="1" x14ac:dyDescent="0.25">
      <c r="A40" s="27" t="s">
        <v>45</v>
      </c>
      <c r="B40" s="28">
        <f>SUM(B19:B39)</f>
        <v>0</v>
      </c>
      <c r="C40" s="28">
        <f>SUM(C19:C39)</f>
        <v>31880</v>
      </c>
      <c r="D40" s="29"/>
      <c r="E40" s="29"/>
      <c r="F40" s="4"/>
    </row>
    <row r="41" spans="1:6" ht="13.15" customHeight="1" x14ac:dyDescent="0.25">
      <c r="A41" s="40" t="s">
        <v>46</v>
      </c>
      <c r="B41" s="4"/>
      <c r="C41" s="4"/>
      <c r="D41" s="4"/>
      <c r="E41" s="4"/>
      <c r="F41" s="4"/>
    </row>
    <row r="42" spans="1:6" ht="6" customHeight="1" x14ac:dyDescent="0.25">
      <c r="A42" s="4"/>
      <c r="B42" s="4"/>
      <c r="C42" s="4"/>
      <c r="D42" s="4"/>
      <c r="E42" s="4"/>
      <c r="F42" s="4"/>
    </row>
    <row r="43" spans="1:6" ht="22.15" customHeight="1" x14ac:dyDescent="0.25">
      <c r="A43" s="18" t="s">
        <v>47</v>
      </c>
      <c r="B43" s="2"/>
      <c r="C43" s="19"/>
      <c r="D43" s="2"/>
      <c r="E43" s="2"/>
      <c r="F43" s="2"/>
    </row>
    <row r="44" spans="1:6" ht="19.899999999999999" customHeight="1" x14ac:dyDescent="0.25">
      <c r="A44" s="20" t="s">
        <v>52</v>
      </c>
      <c r="B44" s="21"/>
      <c r="C44" s="22">
        <f>E16</f>
        <v>0</v>
      </c>
      <c r="D44" s="21"/>
      <c r="E44" s="21"/>
      <c r="F44" s="21"/>
    </row>
    <row r="45" spans="1:6" ht="19.899999999999999" customHeight="1" x14ac:dyDescent="0.25">
      <c r="A45" s="30" t="s">
        <v>45</v>
      </c>
      <c r="B45" s="31"/>
      <c r="C45" s="32">
        <f>C40</f>
        <v>31880</v>
      </c>
      <c r="D45" s="31"/>
      <c r="E45" s="31"/>
      <c r="F45" s="31"/>
    </row>
    <row r="46" spans="1:6" ht="19.899999999999999" customHeight="1" x14ac:dyDescent="0.25">
      <c r="A46" s="36" t="s">
        <v>48</v>
      </c>
      <c r="B46" s="33"/>
      <c r="C46" s="37">
        <f>C44-C45</f>
        <v>-31880</v>
      </c>
      <c r="D46" s="33"/>
      <c r="E46" s="33"/>
      <c r="F46" s="33"/>
    </row>
  </sheetData>
  <mergeCells count="1">
    <mergeCell ref="C3:D3"/>
  </mergeCells>
  <dataValidations count="1">
    <dataValidation type="list" allowBlank="1" showInputMessage="1" showErrorMessage="1" sqref="F3" xr:uid="{00000000-0002-0000-0300-000000000000}">
      <formula1>"Florida Resident,Non-Florida Resident"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M1 Budget Worksheet</vt:lpstr>
      <vt:lpstr>M2 Budget Worksheet</vt:lpstr>
      <vt:lpstr>M3 Budget Worksheet</vt:lpstr>
      <vt:lpstr>M4 Budget Worksheet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M1-M4 Personal Budget Worksheet</dc:title>
  <dc:creator>Doug Stupec</dc:creator>
  <cp:lastModifiedBy>Jay Morris</cp:lastModifiedBy>
  <dcterms:created xsi:type="dcterms:W3CDTF">2026-06-03T14:33:41Z</dcterms:created>
  <dcterms:modified xsi:type="dcterms:W3CDTF">2026-06-03T16:22:20Z</dcterms:modified>
</cp:coreProperties>
</file>